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codeName="ThisWorkbook" defaultThemeVersion="124226"/>
  <mc:AlternateContent xmlns:mc="http://schemas.openxmlformats.org/markup-compatibility/2006">
    <mc:Choice Requires="x15">
      <x15ac:absPath xmlns:x15ac="http://schemas.microsoft.com/office/spreadsheetml/2010/11/ac" url="P:\. EJERCICIO 2019\CNV\Marzo\"/>
    </mc:Choice>
  </mc:AlternateContent>
  <xr:revisionPtr revIDLastSave="0" documentId="8_{44853E59-8AD2-4466-8B65-8937B99B1A35}" xr6:coauthVersionLast="43" xr6:coauthVersionMax="43" xr10:uidLastSave="{00000000-0000-0000-0000-000000000000}"/>
  <bookViews>
    <workbookView xWindow="-120" yWindow="-120" windowWidth="15600" windowHeight="11160" tabRatio="899" activeTab="1" xr2:uid="{00000000-000D-0000-FFFF-FFFF00000000}"/>
  </bookViews>
  <sheets>
    <sheet name="P2_AP  18" sheetId="3" r:id="rId1"/>
    <sheet name="NOTAS" sheetId="50" r:id="rId2"/>
    <sheet name="EE_RR " sheetId="28" r:id="rId3"/>
    <sheet name="P4_EV" sheetId="32" r:id="rId4"/>
    <sheet name="P5_OYA " sheetId="33" r:id="rId5"/>
    <sheet name="AA" sheetId="34" r:id="rId6"/>
    <sheet name="AB" sheetId="35" r:id="rId7"/>
    <sheet name="AC" sheetId="36" r:id="rId8"/>
    <sheet name="AD" sheetId="37" r:id="rId9"/>
    <sheet name="AE" sheetId="38" r:id="rId10"/>
    <sheet name="AF" sheetId="39" r:id="rId11"/>
    <sheet name="AG" sheetId="40" r:id="rId12"/>
    <sheet name="AH" sheetId="41" r:id="rId13"/>
    <sheet name="AI" sheetId="43" r:id="rId14"/>
    <sheet name="AJ" sheetId="42" r:id="rId15"/>
    <sheet name="ANEXO I" sheetId="44" r:id="rId16"/>
  </sheets>
  <externalReferences>
    <externalReference r:id="rId17"/>
    <externalReference r:id="rId18"/>
    <externalReference r:id="rId19"/>
    <externalReference r:id="rId20"/>
  </externalReferences>
  <definedNames>
    <definedName name="___xlnm_Print_Area">NA()</definedName>
    <definedName name="__shared_1_0_0">NA()</definedName>
    <definedName name="__shared_1_0_0_1">NA()</definedName>
    <definedName name="__shared_1_0_0_2">NA()</definedName>
    <definedName name="__shared_1_0_0_3">NA()</definedName>
    <definedName name="__shared_1_0_0_4">NA()</definedName>
    <definedName name="__shared_1_0_0_5">NA()</definedName>
    <definedName name="__shared_1_0_0_6">NA()</definedName>
    <definedName name="__shared_1_1_0">0.25*3000000+0.2*1700000</definedName>
    <definedName name="__shared_1_2_0">+SUM("$#REF!.A1:A17)))))))))))))))))))))))))))))")</definedName>
    <definedName name="__shared_1_3_0">NA()</definedName>
    <definedName name="__shared_1_3_0_1">NA()</definedName>
    <definedName name="__shared_1_3_0_2">NA()</definedName>
    <definedName name="__shared_1_3_0_3">NA()</definedName>
    <definedName name="__shared_1_3_0_4">NA()</definedName>
    <definedName name="__shared_1_3_0_5">NA()</definedName>
    <definedName name="__shared_1_3_0_6">NA()</definedName>
    <definedName name="__shared_1_4_0">+SUM("$#REF!.A3:A3)))))))))))))))))))))))))))))")</definedName>
    <definedName name="__shared_1_5_0">NA()</definedName>
    <definedName name="__shared_1_5_0_1">NA()</definedName>
    <definedName name="__shared_1_5_0_2">NA()</definedName>
    <definedName name="__shared_1_5_0_3">NA()</definedName>
    <definedName name="__shared_1_5_0_4">NA()</definedName>
    <definedName name="__shared_1_5_0_5">NA()</definedName>
    <definedName name="__shared_1_5_0_6">NA()</definedName>
    <definedName name="__shared_1_6_0">NA()</definedName>
    <definedName name="__shared_1_6_0_1">NA()</definedName>
    <definedName name="__shared_1_6_0_2">NA()</definedName>
    <definedName name="__shared_1_6_0_3">NA()</definedName>
    <definedName name="__shared_1_6_0_4">NA()</definedName>
    <definedName name="__shared_1_6_0_5">NA()</definedName>
    <definedName name="__shared_1_6_0_6">NA()</definedName>
    <definedName name="__shared_2_0_0">NA()</definedName>
    <definedName name="__shared_2_0_0_1">NA()</definedName>
    <definedName name="__shared_2_0_0_2">NA()</definedName>
    <definedName name="__shared_2_0_0_3">NA()</definedName>
    <definedName name="__shared_2_0_0_4">NA()</definedName>
    <definedName name="__shared_2_0_0_5">NA()</definedName>
    <definedName name="__shared_2_0_0_6">NA()</definedName>
    <definedName name="__shared_2_1_0">NA()</definedName>
    <definedName name="__shared_2_1_0_1">NA()</definedName>
    <definedName name="__shared_2_1_0_2">NA()</definedName>
    <definedName name="__shared_2_1_0_3">NA()</definedName>
    <definedName name="__shared_2_1_0_4">NA()</definedName>
    <definedName name="__shared_2_1_0_5">NA()</definedName>
    <definedName name="__shared_2_1_0_6">NA()</definedName>
    <definedName name="__shared_2_2_0">NA()</definedName>
    <definedName name="__shared_2_2_0_1">NA()</definedName>
    <definedName name="__shared_2_2_0_2">NA()</definedName>
    <definedName name="__shared_2_2_0_3">NA()</definedName>
    <definedName name="__shared_2_2_0_4">NA()</definedName>
    <definedName name="__shared_2_2_0_5">NA()</definedName>
    <definedName name="__shared_2_2_0_6">NA()</definedName>
    <definedName name="__shared_2_3_0">NA()</definedName>
    <definedName name="__shared_2_3_0_1">NA()</definedName>
    <definedName name="__shared_2_3_0_2">NA()</definedName>
    <definedName name="__shared_2_3_0_3">NA()</definedName>
    <definedName name="__shared_2_3_0_4">NA()</definedName>
    <definedName name="__shared_2_3_0_5">NA()</definedName>
    <definedName name="__shared_2_3_0_6">NA()</definedName>
    <definedName name="__shared_2_4_0">+SUM("$#REF!.A1:A12)))))))))))))))))))))))))))))")</definedName>
    <definedName name="__shared_2_5_0">NA()</definedName>
    <definedName name="__shared_2_5_0_1">NA()</definedName>
    <definedName name="__shared_2_5_0_2">NA()</definedName>
    <definedName name="__shared_2_5_0_3">NA()</definedName>
    <definedName name="__shared_2_5_0_4">NA()</definedName>
    <definedName name="__shared_2_5_0_5">NA()</definedName>
    <definedName name="__shared_2_5_0_6">NA()</definedName>
    <definedName name="__shared_2_6_0">NA()</definedName>
    <definedName name="__shared_2_6_0_1">NA()</definedName>
    <definedName name="__shared_2_6_0_2">NA()</definedName>
    <definedName name="__shared_2_6_0_3">NA()</definedName>
    <definedName name="__shared_2_6_0_4">NA()</definedName>
    <definedName name="__shared_2_6_0_5">NA()</definedName>
    <definedName name="__shared_2_6_0_6">NA()</definedName>
    <definedName name="__shared_2_7_0">NA()</definedName>
    <definedName name="__shared_2_7_0_1">NA()</definedName>
    <definedName name="__shared_2_7_0_2">NA()</definedName>
    <definedName name="__shared_2_7_0_3">NA()</definedName>
    <definedName name="__shared_2_7_0_4">NA()</definedName>
    <definedName name="__shared_2_7_0_5">NA()</definedName>
    <definedName name="__shared_2_7_0_6">NA()</definedName>
    <definedName name="__shared_2_8_0">NA()</definedName>
    <definedName name="__shared_2_8_0_1">NA()</definedName>
    <definedName name="__shared_2_8_0_2">NA()</definedName>
    <definedName name="__shared_2_8_0_3">NA()</definedName>
    <definedName name="__shared_2_8_0_4">NA()</definedName>
    <definedName name="__shared_2_8_0_5">NA()</definedName>
    <definedName name="__shared_2_8_0_6">NA()</definedName>
    <definedName name="__shared_3_0_0">NA()</definedName>
    <definedName name="__shared_3_0_0_1">NA()</definedName>
    <definedName name="__shared_3_0_0_2">NA()</definedName>
    <definedName name="__shared_3_0_0_3">NA()</definedName>
    <definedName name="__shared_3_0_0_4">NA()</definedName>
    <definedName name="__shared_3_0_0_5">NA()</definedName>
    <definedName name="__shared_3_0_0_6">NA()</definedName>
    <definedName name="__shared_3_1_0">NA()</definedName>
    <definedName name="__shared_3_1_0_1">NA()</definedName>
    <definedName name="__shared_3_1_0_2">NA()</definedName>
    <definedName name="__shared_3_1_0_3">NA()</definedName>
    <definedName name="__shared_3_1_0_4">NA()</definedName>
    <definedName name="__shared_3_1_0_5">NA()</definedName>
    <definedName name="__shared_3_1_0_6">NA()</definedName>
    <definedName name="__shared_3_10_0">+SUM("$#REF!.A1:A12)))))))))))))))))))))))))))))")</definedName>
    <definedName name="__shared_3_11_0">NA()</definedName>
    <definedName name="__shared_3_11_0_1">NA()</definedName>
    <definedName name="__shared_3_11_0_2">NA()</definedName>
    <definedName name="__shared_3_11_0_3">NA()</definedName>
    <definedName name="__shared_3_11_0_4">NA()</definedName>
    <definedName name="__shared_3_11_0_5">NA()</definedName>
    <definedName name="__shared_3_11_0_6">NA()</definedName>
    <definedName name="__shared_3_12_0">NA()</definedName>
    <definedName name="__shared_3_12_0_1">NA()</definedName>
    <definedName name="__shared_3_12_0_2">NA()</definedName>
    <definedName name="__shared_3_12_0_3">NA()</definedName>
    <definedName name="__shared_3_12_0_4">NA()</definedName>
    <definedName name="__shared_3_12_0_5">NA()</definedName>
    <definedName name="__shared_3_12_0_6">NA()</definedName>
    <definedName name="__shared_3_13_0">NA()</definedName>
    <definedName name="__shared_3_13_0_1">NA()</definedName>
    <definedName name="__shared_3_13_0_2">NA()</definedName>
    <definedName name="__shared_3_13_0_3">NA()</definedName>
    <definedName name="__shared_3_13_0_4">NA()</definedName>
    <definedName name="__shared_3_13_0_5">NA()</definedName>
    <definedName name="__shared_3_13_0_6">NA()</definedName>
    <definedName name="__shared_3_14_0">NA()</definedName>
    <definedName name="__shared_3_14_0_1">NA()</definedName>
    <definedName name="__shared_3_14_0_2">NA()</definedName>
    <definedName name="__shared_3_14_0_3">NA()</definedName>
    <definedName name="__shared_3_14_0_4">NA()</definedName>
    <definedName name="__shared_3_14_0_5">NA()</definedName>
    <definedName name="__shared_3_14_0_6">NA()</definedName>
    <definedName name="__shared_3_2_0">NA()</definedName>
    <definedName name="__shared_3_2_0_1">NA()</definedName>
    <definedName name="__shared_3_2_0_2">NA()</definedName>
    <definedName name="__shared_3_2_0_3">NA()</definedName>
    <definedName name="__shared_3_2_0_4">NA()</definedName>
    <definedName name="__shared_3_2_0_5">NA()</definedName>
    <definedName name="__shared_3_2_0_6">NA()</definedName>
    <definedName name="__shared_3_3_0">NA()</definedName>
    <definedName name="__shared_3_3_0_1">NA()</definedName>
    <definedName name="__shared_3_3_0_2">NA()</definedName>
    <definedName name="__shared_3_3_0_3">NA()</definedName>
    <definedName name="__shared_3_3_0_4">NA()</definedName>
    <definedName name="__shared_3_3_0_5">NA()</definedName>
    <definedName name="__shared_3_3_0_6">NA()</definedName>
    <definedName name="__shared_3_4_0">NA()</definedName>
    <definedName name="__shared_3_4_0_1">NA()</definedName>
    <definedName name="__shared_3_4_0_2">NA()</definedName>
    <definedName name="__shared_3_4_0_3">NA()</definedName>
    <definedName name="__shared_3_4_0_4">NA()</definedName>
    <definedName name="__shared_3_4_0_5">NA()</definedName>
    <definedName name="__shared_3_4_0_6">NA()</definedName>
    <definedName name="__shared_3_5_0">NA()</definedName>
    <definedName name="__shared_3_5_0_1">NA()</definedName>
    <definedName name="__shared_3_5_0_2">NA()</definedName>
    <definedName name="__shared_3_5_0_3">NA()</definedName>
    <definedName name="__shared_3_5_0_4">NA()</definedName>
    <definedName name="__shared_3_5_0_5">NA()</definedName>
    <definedName name="__shared_3_5_0_6">NA()</definedName>
    <definedName name="__shared_3_6_0">NA()</definedName>
    <definedName name="__shared_3_6_0_1">NA()</definedName>
    <definedName name="__shared_3_6_0_2">NA()</definedName>
    <definedName name="__shared_3_6_0_3">NA()</definedName>
    <definedName name="__shared_3_6_0_4">NA()</definedName>
    <definedName name="__shared_3_6_0_5">NA()</definedName>
    <definedName name="__shared_3_6_0_6">NA()</definedName>
    <definedName name="__shared_3_7_0">NA()</definedName>
    <definedName name="__shared_3_7_0_1">NA()</definedName>
    <definedName name="__shared_3_7_0_2">NA()</definedName>
    <definedName name="__shared_3_7_0_3">NA()</definedName>
    <definedName name="__shared_3_7_0_4">NA()</definedName>
    <definedName name="__shared_3_7_0_5">NA()</definedName>
    <definedName name="__shared_3_7_0_6">NA()</definedName>
    <definedName name="__shared_3_8_0">NA()</definedName>
    <definedName name="__shared_3_8_0_1">NA()</definedName>
    <definedName name="__shared_3_8_0_2">NA()</definedName>
    <definedName name="__shared_3_8_0_3">NA()</definedName>
    <definedName name="__shared_3_8_0_4">NA()</definedName>
    <definedName name="__shared_3_8_0_5">NA()</definedName>
    <definedName name="__shared_3_8_0_6">NA()</definedName>
    <definedName name="__shared_3_9_0">NA()</definedName>
    <definedName name="__shared_3_9_0_1">NA()</definedName>
    <definedName name="__shared_3_9_0_2">NA()</definedName>
    <definedName name="__shared_3_9_0_3">NA()</definedName>
    <definedName name="__shared_3_9_0_4">NA()</definedName>
    <definedName name="__shared_3_9_0_5">NA()</definedName>
    <definedName name="__shared_3_9_0_6">NA()</definedName>
    <definedName name="__shared_4_0_0">(16400000)*(0.90909091)</definedName>
    <definedName name="__shared_4_1_0">NA()</definedName>
    <definedName name="__shared_4_1_0_1">NA()</definedName>
    <definedName name="__shared_4_1_0_2">NA()</definedName>
    <definedName name="__shared_4_1_0_3">NA()</definedName>
    <definedName name="__shared_4_1_0_4">NA()</definedName>
    <definedName name="__shared_4_1_0_5">NA()</definedName>
    <definedName name="__shared_4_1_0_6">NA()</definedName>
    <definedName name="__shared_4_10_0">SUM("$#REF!.A1:F1)))))))))))))))))))))))))))))")</definedName>
    <definedName name="__shared_4_11_0">NA()</definedName>
    <definedName name="__shared_4_11_0_1">NA()</definedName>
    <definedName name="__shared_4_11_0_2">NA()</definedName>
    <definedName name="__shared_4_11_0_3">NA()</definedName>
    <definedName name="__shared_4_11_0_4">NA()</definedName>
    <definedName name="__shared_4_11_0_5">NA()</definedName>
    <definedName name="__shared_4_11_0_6">NA()</definedName>
    <definedName name="__shared_4_12_0">NA()</definedName>
    <definedName name="__shared_4_12_0_1">NA()</definedName>
    <definedName name="__shared_4_12_0_2">NA()</definedName>
    <definedName name="__shared_4_12_0_3">NA()</definedName>
    <definedName name="__shared_4_12_0_4">NA()</definedName>
    <definedName name="__shared_4_12_0_5">NA()</definedName>
    <definedName name="__shared_4_12_0_6">NA()</definedName>
    <definedName name="__shared_4_13_0">(5500000+2000000)*(0.909091)</definedName>
    <definedName name="__shared_4_14_0">NA()</definedName>
    <definedName name="__shared_4_14_0_1">NA()</definedName>
    <definedName name="__shared_4_14_0_2">NA()</definedName>
    <definedName name="__shared_4_14_0_3">NA()</definedName>
    <definedName name="__shared_4_14_0_4">NA()</definedName>
    <definedName name="__shared_4_14_0_5">NA()</definedName>
    <definedName name="__shared_4_14_0_6">NA()</definedName>
    <definedName name="__shared_4_15_0">NA()</definedName>
    <definedName name="__shared_4_15_0_1">NA()</definedName>
    <definedName name="__shared_4_15_0_2">NA()</definedName>
    <definedName name="__shared_4_15_0_3">NA()</definedName>
    <definedName name="__shared_4_15_0_4">NA()</definedName>
    <definedName name="__shared_4_15_0_5">NA()</definedName>
    <definedName name="__shared_4_15_0_6">NA()</definedName>
    <definedName name="__shared_4_16_0">SUM("$#REF!.A1:A2)))))))))))))))))))))))))))))")</definedName>
    <definedName name="__shared_4_17_0">+SUM("$#REF!.A1:A2)))))))))))))))))))))))))))))")</definedName>
    <definedName name="__shared_4_18_0">+SUM("$#REF!.A1:A2)))))))))))))))))))))))))))))")</definedName>
    <definedName name="__shared_4_19_0">NA()</definedName>
    <definedName name="__shared_4_19_0_1">NA()</definedName>
    <definedName name="__shared_4_19_0_2">NA()</definedName>
    <definedName name="__shared_4_19_0_3">NA()</definedName>
    <definedName name="__shared_4_19_0_4">NA()</definedName>
    <definedName name="__shared_4_19_0_5">NA()</definedName>
    <definedName name="__shared_4_19_0_6">NA()</definedName>
    <definedName name="__shared_4_2_0">NA()</definedName>
    <definedName name="__shared_4_2_0_1">NA()</definedName>
    <definedName name="__shared_4_2_0_2">NA()</definedName>
    <definedName name="__shared_4_2_0_3">NA()</definedName>
    <definedName name="__shared_4_2_0_4">NA()</definedName>
    <definedName name="__shared_4_2_0_5">NA()</definedName>
    <definedName name="__shared_4_2_0_6">NA()</definedName>
    <definedName name="__shared_4_20_0">NA()</definedName>
    <definedName name="__shared_4_20_0_1">NA()</definedName>
    <definedName name="__shared_4_20_0_2">NA()</definedName>
    <definedName name="__shared_4_20_0_3">NA()</definedName>
    <definedName name="__shared_4_20_0_4">NA()</definedName>
    <definedName name="__shared_4_20_0_5">NA()</definedName>
    <definedName name="__shared_4_20_0_6">NA()</definedName>
    <definedName name="__shared_4_21_0">NA()</definedName>
    <definedName name="__shared_4_21_0_1">NA()</definedName>
    <definedName name="__shared_4_21_0_2">NA()</definedName>
    <definedName name="__shared_4_21_0_3">NA()</definedName>
    <definedName name="__shared_4_21_0_4">NA()</definedName>
    <definedName name="__shared_4_21_0_5">NA()</definedName>
    <definedName name="__shared_4_21_0_6">NA()</definedName>
    <definedName name="__shared_4_22_0">NA()</definedName>
    <definedName name="__shared_4_22_0_1">NA()</definedName>
    <definedName name="__shared_4_22_0_2">NA()</definedName>
    <definedName name="__shared_4_22_0_3">NA()</definedName>
    <definedName name="__shared_4_22_0_4">NA()</definedName>
    <definedName name="__shared_4_22_0_5">NA()</definedName>
    <definedName name="__shared_4_22_0_6">NA()</definedName>
    <definedName name="__shared_4_23_0">NA()</definedName>
    <definedName name="__shared_4_23_0_1">NA()</definedName>
    <definedName name="__shared_4_23_0_2">NA()</definedName>
    <definedName name="__shared_4_23_0_3">NA()</definedName>
    <definedName name="__shared_4_23_0_4">NA()</definedName>
    <definedName name="__shared_4_23_0_5">NA()</definedName>
    <definedName name="__shared_4_23_0_6">NA()</definedName>
    <definedName name="__shared_4_24_0">NA()</definedName>
    <definedName name="__shared_4_24_0_1">NA()</definedName>
    <definedName name="__shared_4_24_0_2">NA()</definedName>
    <definedName name="__shared_4_24_0_3">NA()</definedName>
    <definedName name="__shared_4_24_0_4">NA()</definedName>
    <definedName name="__shared_4_24_0_5">NA()</definedName>
    <definedName name="__shared_4_24_0_6">NA()</definedName>
    <definedName name="__shared_4_3_0">NA()</definedName>
    <definedName name="__shared_4_3_0_1">NA()</definedName>
    <definedName name="__shared_4_3_0_2">NA()</definedName>
    <definedName name="__shared_4_3_0_3">NA()</definedName>
    <definedName name="__shared_4_3_0_4">NA()</definedName>
    <definedName name="__shared_4_3_0_5">NA()</definedName>
    <definedName name="__shared_4_3_0_6">NA()</definedName>
    <definedName name="__shared_4_4_0">NA()</definedName>
    <definedName name="__shared_4_4_0_1">NA()</definedName>
    <definedName name="__shared_4_4_0_2">NA()</definedName>
    <definedName name="__shared_4_4_0_3">NA()</definedName>
    <definedName name="__shared_4_4_0_4">NA()</definedName>
    <definedName name="__shared_4_4_0_5">NA()</definedName>
    <definedName name="__shared_4_4_0_6">NA()</definedName>
    <definedName name="__shared_4_5_0">+(2000000+1658000)*0.909091+1658000*1.2483</definedName>
    <definedName name="__shared_4_6_0">NA()</definedName>
    <definedName name="__shared_4_6_0_1">NA()</definedName>
    <definedName name="__shared_4_6_0_2">NA()</definedName>
    <definedName name="__shared_4_6_0_3">NA()</definedName>
    <definedName name="__shared_4_6_0_4">NA()</definedName>
    <definedName name="__shared_4_6_0_5">NA()</definedName>
    <definedName name="__shared_4_6_0_6">NA()</definedName>
    <definedName name="__shared_4_7_0">NA()</definedName>
    <definedName name="__shared_4_7_0_1">NA()</definedName>
    <definedName name="__shared_4_7_0_2">NA()</definedName>
    <definedName name="__shared_4_7_0_3">NA()</definedName>
    <definedName name="__shared_4_7_0_4">NA()</definedName>
    <definedName name="__shared_4_7_0_5">NA()</definedName>
    <definedName name="__shared_4_7_0_6">NA()</definedName>
    <definedName name="__shared_4_8_0">NA()</definedName>
    <definedName name="__shared_4_8_0_1">NA()</definedName>
    <definedName name="__shared_4_8_0_2">NA()</definedName>
    <definedName name="__shared_4_8_0_3">NA()</definedName>
    <definedName name="__shared_4_8_0_4">NA()</definedName>
    <definedName name="__shared_4_8_0_5">NA()</definedName>
    <definedName name="__shared_4_8_0_6">NA()</definedName>
    <definedName name="__shared_4_9_0">+(5500000+4395604)*1.2483</definedName>
    <definedName name="__shared_6_0_0">+SUM("$#REF!.A1:A2)))))))))))))))))))))))))))))")</definedName>
    <definedName name="__shared_6_1_0">+SUM("$#REF!.A1:A4)))))))))))))))))))))))))))))")</definedName>
    <definedName name="__shared_6_10_0">NA()</definedName>
    <definedName name="__shared_6_10_0_1">NA()</definedName>
    <definedName name="__shared_6_10_0_2">NA()</definedName>
    <definedName name="__shared_6_10_0_3">NA()</definedName>
    <definedName name="__shared_6_10_0_4">NA()</definedName>
    <definedName name="__shared_6_10_0_5">NA()</definedName>
    <definedName name="__shared_6_10_0_6">NA()</definedName>
    <definedName name="__shared_6_2_0">NA()</definedName>
    <definedName name="__shared_6_2_0_1">NA()</definedName>
    <definedName name="__shared_6_2_0_2">NA()</definedName>
    <definedName name="__shared_6_2_0_3">NA()</definedName>
    <definedName name="__shared_6_2_0_4">NA()</definedName>
    <definedName name="__shared_6_2_0_5">NA()</definedName>
    <definedName name="__shared_6_2_0_6">NA()</definedName>
    <definedName name="__shared_6_3_0">NA()</definedName>
    <definedName name="__shared_6_3_0_1">NA()</definedName>
    <definedName name="__shared_6_3_0_2">NA()</definedName>
    <definedName name="__shared_6_3_0_3">NA()</definedName>
    <definedName name="__shared_6_3_0_4">NA()</definedName>
    <definedName name="__shared_6_3_0_5">NA()</definedName>
    <definedName name="__shared_6_3_0_6">NA()</definedName>
    <definedName name="__shared_6_4_0">NA()</definedName>
    <definedName name="__shared_6_4_0_1">NA()</definedName>
    <definedName name="__shared_6_4_0_2">NA()</definedName>
    <definedName name="__shared_6_4_0_3">NA()</definedName>
    <definedName name="__shared_6_4_0_4">NA()</definedName>
    <definedName name="__shared_6_4_0_5">NA()</definedName>
    <definedName name="__shared_6_4_0_6">NA()</definedName>
    <definedName name="__shared_6_5_0">NA()</definedName>
    <definedName name="__shared_6_5_0_1">NA()</definedName>
    <definedName name="__shared_6_5_0_2">NA()</definedName>
    <definedName name="__shared_6_5_0_3">NA()</definedName>
    <definedName name="__shared_6_5_0_4">NA()</definedName>
    <definedName name="__shared_6_5_0_5">NA()</definedName>
    <definedName name="__shared_6_5_0_6">NA()</definedName>
    <definedName name="__shared_6_6_0">+SUM("$#REF!.A1:A4)))))))))))))))))))))))))))))")</definedName>
    <definedName name="__shared_6_7_0">NA()</definedName>
    <definedName name="__shared_6_7_0_1">NA()</definedName>
    <definedName name="__shared_6_7_0_2">NA()</definedName>
    <definedName name="__shared_6_7_0_3">NA()</definedName>
    <definedName name="__shared_6_7_0_4">NA()</definedName>
    <definedName name="__shared_6_7_0_5">NA()</definedName>
    <definedName name="__shared_6_7_0_6">NA()</definedName>
    <definedName name="__shared_6_8_0">5000000*4</definedName>
    <definedName name="__shared_6_9_0">7500000*4</definedName>
    <definedName name="__shared_7_0_0">("$#REF!.F1-$#REF!.A1)/6))))))))))))))))))))))))))))")</definedName>
    <definedName name="__shared_7_1_0">NA()</definedName>
    <definedName name="__shared_7_1_0_1">NA()</definedName>
    <definedName name="__shared_7_1_0_2">NA()</definedName>
    <definedName name="__shared_7_1_0_3">NA()</definedName>
    <definedName name="__shared_7_1_0_4">NA()</definedName>
    <definedName name="__shared_7_1_0_5">NA()</definedName>
    <definedName name="__shared_7_1_0_6">NA()</definedName>
    <definedName name="__shared_7_2_0">NA()</definedName>
    <definedName name="__shared_7_2_0_1">NA()</definedName>
    <definedName name="__shared_7_2_0_2">NA()</definedName>
    <definedName name="__shared_7_2_0_3">NA()</definedName>
    <definedName name="__shared_7_2_0_4">NA()</definedName>
    <definedName name="__shared_7_2_0_5">NA()</definedName>
    <definedName name="__shared_7_2_0_6">NA()</definedName>
    <definedName name="__xlfn_IFERROR">#N/A</definedName>
    <definedName name="__xlnm.Print_Area_1">#REF!</definedName>
    <definedName name="__xlnm__FilterDatabase">NA()</definedName>
    <definedName name="_FilterDatabase_1">NA()</definedName>
    <definedName name="Años_préstamo">#REF!</definedName>
    <definedName name="_xlnm.Print_Area" localSheetId="6">AB!$B$1:$K$39</definedName>
    <definedName name="_xlnm.Print_Area" localSheetId="7">AC!$A$1:$M$46</definedName>
    <definedName name="_xlnm.Print_Area" localSheetId="8">AD!$A$1:$F$61</definedName>
    <definedName name="_xlnm.Print_Area" localSheetId="9">AE!$A$1:$I$34</definedName>
    <definedName name="_xlnm.Print_Area" localSheetId="10">AF!$A$1:$G$54</definedName>
    <definedName name="_xlnm.Print_Area" localSheetId="11">AG!$A$1:$F$141</definedName>
    <definedName name="_xlnm.Print_Area" localSheetId="13">AI!$B$1:$D$46</definedName>
    <definedName name="_xlnm.Print_Area" localSheetId="14">AJ!$A$1:$D$39</definedName>
    <definedName name="_xlnm.Print_Area" localSheetId="0">'P2_AP  18'!$A$3:$I$63</definedName>
    <definedName name="area1">#REF!</definedName>
    <definedName name="area7">#REF!</definedName>
    <definedName name="Capital">#REF!</definedName>
    <definedName name="Datos">#REF!</definedName>
    <definedName name="Día_de_pago" localSheetId="2">DATE(YEAR(Inicio_prestamo),MONTH(Inicio_prestamo)+Payment_Number,DAY(Inicio_prestamo))</definedName>
    <definedName name="Día_de_pago">DATE(YEAR(Inicio_prestamo),MONTH(Inicio_prestamo)+Payment_Number,DAY(Inicio_prestamo))</definedName>
    <definedName name="Excel_BuiltIn__FilterDatabase_5" localSheetId="0">#REF!</definedName>
    <definedName name="Excel_BuiltIn__FilterDatabase_5">#REF!</definedName>
    <definedName name="Excel_BuiltIn_Print_Area" localSheetId="11">AG!$A$1:$F$132</definedName>
    <definedName name="Excel_BuiltIn_Print_Area_1">NA()</definedName>
    <definedName name="Excel_BuiltIn_Print_Area_13" localSheetId="0">[1]P4_EV!#REF!</definedName>
    <definedName name="Excel_BuiltIn_Print_Area_13">#REF!</definedName>
    <definedName name="Excel_BuiltIn_Print_Area_7" localSheetId="0">[1]AH!#REF!</definedName>
    <definedName name="Excel_BuiltIn_Print_Area_7">[2]AH!#REF!</definedName>
    <definedName name="Fecha_de_pago">#REF!</definedName>
    <definedName name="Fila_de_encabezado">ROW(#REF!)</definedName>
    <definedName name="filter13">[3]P4_EV!#REF!</definedName>
    <definedName name="filter5">#REF!</definedName>
    <definedName name="Importe_del_préstamo">#REF!</definedName>
    <definedName name="Impresión_completa">#REF!</definedName>
    <definedName name="Inicio_prestamo">#REF!</definedName>
    <definedName name="Int">#REF!</definedName>
    <definedName name="Int_acum">#REF!</definedName>
    <definedName name="Interés_total">#REF!</definedName>
    <definedName name="month">[4]SB!$B$11:$B$22</definedName>
    <definedName name="Núm_de_pago">#REF!</definedName>
    <definedName name="Núm_pagos_al_año">#REF!</definedName>
    <definedName name="Número_de_pagos" localSheetId="2">MATCH(0.01,Saldo_final,-1)+1</definedName>
    <definedName name="Número_de_pagos">MATCH(0.01,Saldo_final,-1)+1</definedName>
    <definedName name="Pago_adicional">#REF!</definedName>
    <definedName name="Pago_mensual_programado">#REF!</definedName>
    <definedName name="Pago_progr">#REF!</definedName>
    <definedName name="Pago_total">#REF!</definedName>
    <definedName name="Pagos_adicionales_programados">#REF!</definedName>
    <definedName name="Restablecer_área_de_impresión" localSheetId="2">OFFSET(Impresión_completa,0,0,'EE_RR '!Última_fila)</definedName>
    <definedName name="Restablecer_área_de_impresión">OFFSET(Impresión_completa,0,0,Última_fila)</definedName>
    <definedName name="Saldo_final">#REF!</definedName>
    <definedName name="Saldo_inicial">#REF!</definedName>
    <definedName name="SHARED_FORMULA_1_30_1_30_3">+#REF!/#REF!</definedName>
    <definedName name="SHARED_FORMULA_1_31_1_31_3">+#REF!/#REF!</definedName>
    <definedName name="SHARED_FORMULA_1_32_1_32_3">+#REF!/#REF!</definedName>
    <definedName name="SHARED_FORMULA_1_33_1_33_3">+#REF!/#REF!</definedName>
    <definedName name="SHARED_FORMULA_1_34_1_34_3">+#REF!/#REF!</definedName>
    <definedName name="SHARED_FORMULA_1_35_1_35_3">+#REF!/#REF!</definedName>
    <definedName name="SHARED_FORMULA_1_36_1_36_3">+#REF!/#REF!</definedName>
    <definedName name="SHARED_FORMULA_11_110_11_110_0">#REF!</definedName>
    <definedName name="SHARED_FORMULA_11_16_11_16_3">+(#REF!-#REF!)/#REF!</definedName>
    <definedName name="SHARED_FORMULA_11_9_11_9_3">+(#REF!-#REF!)/#REF!</definedName>
    <definedName name="SHARED_FORMULA_12_164_12_164_0">+SUM(#REF!)</definedName>
    <definedName name="SHARED_FORMULA_12_79_12_79_0">-#REF!*#REF!</definedName>
    <definedName name="SHARED_FORMULA_12_88_12_88_0">+#REF!*#REF!/12</definedName>
    <definedName name="SHARED_FORMULA_13_171_13_171_0">-#REF!/#REF!</definedName>
    <definedName name="SHARED_FORMULA_13_175_13_175_0">+#REF!/#REF!*12</definedName>
    <definedName name="SHARED_FORMULA_13_179_13_179_0">-0.125*#REF!</definedName>
    <definedName name="SHARED_FORMULA_13_186_13_186_0">+#REF!/#REF!</definedName>
    <definedName name="SHARED_FORMULA_13_82_13_82_0">+#REF!*#REF!</definedName>
    <definedName name="SHARED_FORMULA_13_86_13_86_0">+#REF!-#REF!</definedName>
    <definedName name="SHARED_FORMULA_15_111_15_111_0">+SUM(#REF!)</definedName>
    <definedName name="SHARED_FORMULA_15_14_15_14_0">+SUM(#REF!)</definedName>
    <definedName name="SHARED_FORMULA_15_141_15_141_0">+SUM(#REF!)</definedName>
    <definedName name="SHARED_FORMULA_15_143_15_143_0">+#REF!+#REF!+#REF!+#REF!+#REF!+#REF!+#REF!+#REF!</definedName>
    <definedName name="SHARED_FORMULA_15_169_15_169_0">+#REF!+#REF!+#REF!</definedName>
    <definedName name="SHARED_FORMULA_15_172_15_172_0">+#REF!+#REF!+#REF!</definedName>
    <definedName name="SHARED_FORMULA_15_176_15_176_0">+#REF!+#REF!+#REF!</definedName>
    <definedName name="SHARED_FORMULA_15_69_15_69_0">+SUM(#REF!)</definedName>
    <definedName name="SHARED_FORMULA_16_25_16_25_0">+#REF!/#REF!</definedName>
    <definedName name="SHARED_FORMULA_16_31_16_31_0">+#REF!/#REF!</definedName>
    <definedName name="SHARED_FORMULA_16_69_16_69_0">+#REF!/#REF!</definedName>
    <definedName name="SHARED_FORMULA_17_25_17_25_0">+#REF!/#REF!</definedName>
    <definedName name="SHARED_FORMULA_17_35_17_35_0">+#REF!/#REF!</definedName>
    <definedName name="SHARED_FORMULA_2_1_2_1_3">+#REF!-#REF!</definedName>
    <definedName name="SHARED_FORMULA_2_114_2_114_0">+#REF!/(1-#REF!-#REF!)*#REF!</definedName>
    <definedName name="SHARED_FORMULA_2_127_2_127_0">+SUM(#REF!)</definedName>
    <definedName name="SHARED_FORMULA_2_132_2_132_0">-#REF!/#REF!</definedName>
    <definedName name="SHARED_FORMULA_2_14_2_14_0">+SUM(#REF!)</definedName>
    <definedName name="SHARED_FORMULA_2_140_2_140_0">+#REF!/#REF!*12</definedName>
    <definedName name="SHARED_FORMULA_2_145_2_145_0">+#REF!+#REF!</definedName>
    <definedName name="SHARED_FORMULA_2_146_2_146_0">+#REF!/#REF!</definedName>
    <definedName name="SHARED_FORMULA_2_152_2_152_0">+#REF!/#REF!</definedName>
    <definedName name="SHARED_FORMULA_2_155_2_155_0">+#REF!/#REF!</definedName>
    <definedName name="SHARED_FORMULA_2_157_2_157_0">+#REF!/#REF!</definedName>
    <definedName name="SHARED_FORMULA_2_163_2_163_0">+SUM(#REF!)</definedName>
    <definedName name="SHARED_FORMULA_2_175_2_175_0">+#REF!/#REF!*12</definedName>
    <definedName name="SHARED_FORMULA_2_178_2_178_0">+#REF!+#REF!+#REF!+#REF!+#REF!+#REF!+#REF!+#REF!+#REF!</definedName>
    <definedName name="SHARED_FORMULA_2_179_2_179_0">-0.125*#REF!</definedName>
    <definedName name="SHARED_FORMULA_2_18_2_18_0">-#REF!*#REF!</definedName>
    <definedName name="SHARED_FORMULA_2_180_2_180_0">+#REF!+#REF!</definedName>
    <definedName name="SHARED_FORMULA_2_19_2_19_0">-#REF!*#REF!</definedName>
    <definedName name="SHARED_FORMULA_2_2_2_2_3">+#REF!/#REF!</definedName>
    <definedName name="SHARED_FORMULA_2_21_2_21_0">-30*#REF!</definedName>
    <definedName name="SHARED_FORMULA_2_22_2_22_0">+#REF!*#REF!</definedName>
    <definedName name="SHARED_FORMULA_2_28_2_28_0">+#REF!*#REF!/12</definedName>
    <definedName name="SHARED_FORMULA_2_33_2_33_0">+#REF!+#REF!+#REF!+#REF!+#REF!+#REF!+#REF!+#REF!+#REF!</definedName>
    <definedName name="SHARED_FORMULA_2_34_2_34_0">-0.125*#REF!</definedName>
    <definedName name="SHARED_FORMULA_2_35_2_35_0">+#REF!+#REF!</definedName>
    <definedName name="SHARED_FORMULA_2_36_2_36_0">+#REF!/#REF!</definedName>
    <definedName name="SHARED_FORMULA_2_40_2_40_0">+#REF!/#REF!</definedName>
    <definedName name="SHARED_FORMULA_2_41_2_41_0">+#REF!/28</definedName>
    <definedName name="SHARED_FORMULA_2_42_2_42_0">+#REF!/#REF!</definedName>
    <definedName name="SHARED_FORMULA_2_48_2_48_0">+#REF!-#REF!-#REF!-#REF!</definedName>
    <definedName name="SHARED_FORMULA_2_50_2_50_0">#REF!</definedName>
    <definedName name="SHARED_FORMULA_2_51_2_51_0">+#REF!+#REF!+#REF!+#REF!+#REF!+#REF!</definedName>
    <definedName name="SHARED_FORMULA_2_52_2_52_0">+#REF!+#REF!</definedName>
    <definedName name="SHARED_FORMULA_2_53_2_53_0">-#REF!/#REF!</definedName>
    <definedName name="SHARED_FORMULA_2_54_2_54_0">+#REF!/(1-#REF!-#REF!)*#REF!</definedName>
    <definedName name="SHARED_FORMULA_2_55_2_55_0">-#REF!/#REF!</definedName>
    <definedName name="SHARED_FORMULA_2_56_2_56_0">-(-#REF!*#REF!-#REF!-#REF!+#REF!)</definedName>
    <definedName name="SHARED_FORMULA_2_57_2_57_0">+#REF!+#REF!</definedName>
    <definedName name="SHARED_FORMULA_2_80_2_80_0">+#REF!/#REF!</definedName>
    <definedName name="SHARED_FORMULA_2_83_2_83_0">+#REF!/#REF!</definedName>
    <definedName name="SHARED_FORMULA_2_90_2_90_0">+#REF!/#REF!*12</definedName>
    <definedName name="SHARED_FORMULA_2_93_2_93_0">+#REF!+#REF!+#REF!+#REF!+#REF!+#REF!+#REF!+#REF!+#REF!</definedName>
    <definedName name="SHARED_FORMULA_2_94_2_94_0">-0.125*#REF!</definedName>
    <definedName name="SHARED_FORMULA_2_95_2_95_0">+#REF!+#REF!</definedName>
    <definedName name="SHARED_FORMULA_2_96_2_96_0">+#REF!/#REF!</definedName>
    <definedName name="SHARED_FORMULA_2_99_2_99_0">+#REF!/#REF!</definedName>
    <definedName name="SHARED_FORMULA_3_0_3_0_3">+#REF!-#REF!</definedName>
    <definedName name="SHARED_FORMULA_3_100_3_100_0">+#REF!/#REF!</definedName>
    <definedName name="SHARED_FORMULA_3_101_3_101_0">+#REF!/28</definedName>
    <definedName name="SHARED_FORMULA_3_102_3_102_0">+#REF!/#REF!</definedName>
    <definedName name="SHARED_FORMULA_3_108_3_108_0">+#REF!-#REF!-#REF!-#REF!</definedName>
    <definedName name="SHARED_FORMULA_3_110_3_110_0">-#REF!</definedName>
    <definedName name="SHARED_FORMULA_3_111_3_111_0">+#REF!+#REF!+#REF!+#REF!+#REF!+#REF!</definedName>
    <definedName name="SHARED_FORMULA_3_112_3_112_0">+#REF!+#REF!</definedName>
    <definedName name="SHARED_FORMULA_3_113_3_113_0">-#REF!/#REF!</definedName>
    <definedName name="SHARED_FORMULA_3_115_3_115_0">-#REF!/#REF!</definedName>
    <definedName name="SHARED_FORMULA_3_116_3_116_0">-(-#REF!*#REF!-#REF!-#REF!+#REF!)</definedName>
    <definedName name="SHARED_FORMULA_3_117_3_117_0">+#REF!+#REF!</definedName>
    <definedName name="SHARED_FORMULA_3_135_3_135_0">+#REF!/#REF!</definedName>
    <definedName name="SHARED_FORMULA_3_137_3_137_0">-#REF!/#REF!</definedName>
    <definedName name="SHARED_FORMULA_3_143_3_143_0">+#REF!+#REF!+#REF!+#REF!+#REF!+#REF!+#REF!+#REF!+#REF!</definedName>
    <definedName name="SHARED_FORMULA_3_168_3_168_0">-#REF!/#REF!</definedName>
    <definedName name="SHARED_FORMULA_3_171_3_171_0">-#REF!/#REF!</definedName>
    <definedName name="SHARED_FORMULA_3_183_3_183_0">+#REF!/#REF!</definedName>
    <definedName name="SHARED_FORMULA_3_186_3_186_0">+#REF!/#REF!</definedName>
    <definedName name="SHARED_FORMULA_3_203_3_203_0">+#REF!/#REF!</definedName>
    <definedName name="SHARED_FORMULA_3_25_3_25_0">-12*#REF!</definedName>
    <definedName name="SHARED_FORMULA_3_26_3_26_0">+#REF!-#REF!</definedName>
    <definedName name="SHARED_FORMULA_3_27_3_27_0">+#REF!/#REF!</definedName>
    <definedName name="SHARED_FORMULA_3_29_3_29_0">+#REF!*1.018</definedName>
    <definedName name="SHARED_FORMULA_3_29_3_29_3">+(#REF!-#REF!)/#REF!</definedName>
    <definedName name="SHARED_FORMULA_3_37_3_37_0">+(1+#REF!)*#REF!</definedName>
    <definedName name="SHARED_FORMULA_3_37_3_37_3">+(#REF!-#REF!)/#REF!</definedName>
    <definedName name="SHARED_FORMULA_3_38_3_38_3">+(#REF!-#REF!)/#REF!</definedName>
    <definedName name="SHARED_FORMULA_3_63_3_63_0">+#REF!/#REF!</definedName>
    <definedName name="SHARED_FORMULA_3_64_3_64_0">+#REF!/#REF!</definedName>
    <definedName name="SHARED_FORMULA_3_68_3_68_0">+#REF!+#REF!</definedName>
    <definedName name="SHARED_FORMULA_3_74_3_74_0">+SUM(#REF!)</definedName>
    <definedName name="SHARED_FORMULA_3_87_3_87_0">+#REF!/#REF!</definedName>
    <definedName name="SHARED_FORMULA_3_98_3_98_0">+(#REF!-#REF!)/#REF!</definedName>
    <definedName name="SHARED_FORMULA_4_13_4_13_1">+#REF!*#REF!</definedName>
    <definedName name="SHARED_FORMULA_4_151_4_151_0">+#REF!/#REF!</definedName>
    <definedName name="SHARED_FORMULA_4_156_4_156_0">+(#REF!-#REF!)/#REF!</definedName>
    <definedName name="SHARED_FORMULA_4_18_4_18_1">SUM(#REF!)</definedName>
    <definedName name="SHARED_FORMULA_4_187_4_187_0">+(#REF!-#REF!)/#REF!</definedName>
    <definedName name="SHARED_FORMULA_4_207_4_207_0">+#REF!-#REF!+#REF!-#REF!+#REF!-#REF!</definedName>
    <definedName name="SHARED_FORMULA_4_23_4_23_1">+#REF!*#REF!</definedName>
    <definedName name="SHARED_FORMULA_4_26_4_26_1">SUM(#REF!)</definedName>
    <definedName name="SHARED_FORMULA_4_31_4_31_0">+#REF!*#REF!</definedName>
    <definedName name="SHARED_FORMULA_4_31_4_31_1">+#REF!*#REF!</definedName>
    <definedName name="SHARED_FORMULA_4_35_4_35_1">SUM(#REF!)</definedName>
    <definedName name="SHARED_FORMULA_4_4_4_4_1">+#REF!*#REF!</definedName>
    <definedName name="SHARED_FORMULA_4_40_4_40_1">+#REF!*#REF!</definedName>
    <definedName name="SHARED_FORMULA_4_45_4_45_1">SUM(#REF!)</definedName>
    <definedName name="SHARED_FORMULA_4_53_4_53_1">SUM(#REF!)</definedName>
    <definedName name="SHARED_FORMULA_4_60_4_60_1">SUM(#REF!)</definedName>
    <definedName name="SHARED_FORMULA_4_68_4_68_1">SUM(#REF!)</definedName>
    <definedName name="SHARED_FORMULA_4_71_4_71_1">+AVERAGE(#REF!,#REF!,#REF!,#REF!,#REF!,#REF!,#REF!,#REF!)</definedName>
    <definedName name="SHARED_FORMULA_4_73_4_73_1">+#REF!*#REF!</definedName>
    <definedName name="SHARED_FORMULA_4_74_4_74_1">SUM(#REF!)</definedName>
    <definedName name="SHARED_FORMULA_4_76_4_76_1">+#REF!+#REF!+#REF!+#REF!+#REF!+#REF!</definedName>
    <definedName name="SHARED_FORMULA_4_77_4_77_1">+#REF!+#REF!</definedName>
    <definedName name="SHARED_FORMULA_4_8_4_8_0">+#REF!+#REF!+#REF!</definedName>
    <definedName name="SHARED_FORMULA_4_80_4_80_1">+#REF!+#REF!+#REF!</definedName>
    <definedName name="SHARED_FORMULA_4_81_4_81_1">+#REF!/#REF!</definedName>
    <definedName name="SHARED_FORMULA_4_84_4_84_0">+#REF!+#REF!</definedName>
    <definedName name="SHARED_FORMULA_4_9_4_9_1">SUM(#REF!)</definedName>
    <definedName name="SHARED_FORMULA_4_96_4_96_1">+AVERAGE(#REF!)</definedName>
    <definedName name="SHARED_FORMULA_5_11_5_11_0">+IF(#REF!="si",#REF!,0)</definedName>
    <definedName name="SHARED_FORMULA_5_12_5_12_0">+IF(#REF!="si",#REF!,0)</definedName>
    <definedName name="SHARED_FORMULA_5_13_5_13_0">+#REF!+#REF!</definedName>
    <definedName name="SHARED_FORMULA_5_22_5_22_1">+#REF!*#REF!</definedName>
    <definedName name="SHARED_FORMULA_5_30_5_30_1">+#REF!*#REF!</definedName>
    <definedName name="SHARED_FORMULA_5_49_5_49_1">+#REF!*#REF!</definedName>
    <definedName name="SHARED_FORMULA_5_57_5_57_1">+#REF!*#REF!</definedName>
    <definedName name="SHARED_FORMULA_5_64_5_64_1">+#REF!*#REF!</definedName>
    <definedName name="SHARED_FORMULA_5_72_5_72_1">+#REF!*#REF!</definedName>
    <definedName name="SHARED_FORMULA_6_179_6_179_0">-0.125*#REF!</definedName>
    <definedName name="SHARED_FORMULA_6_94_6_94_0">-0.125*#REF!</definedName>
    <definedName name="SHARED_FORMULA_7_39_7_39_3">+(#REF!-#REF!)/#REF!</definedName>
    <definedName name="shared11">+(#REF!-#REF!)/#REF!</definedName>
    <definedName name="shared15">+#REF!+#REF!+#REF!+#REF!+#REF!+#REF!+#REF!+#REF!</definedName>
    <definedName name="shared178">+#REF!+#REF!+#REF!+#REF!+#REF!+#REF!+#REF!+#REF!+#REF!</definedName>
    <definedName name="shared2">+#REF!/(1-#REF!-#REF!)*#REF!</definedName>
    <definedName name="Tasa_de_interés">#REF!</definedName>
    <definedName name="Tasa_de_interés_programada">#REF!</definedName>
    <definedName name="Última_fila" localSheetId="2">IF('EE_RR '!Valores_especificados,Fila_de_encabezado+'EE_RR '!Número_de_pagos,Fila_de_encabezado)</definedName>
    <definedName name="Última_fila">IF(Valores_especificados,Fila_de_encabezado+Número_de_pagos,Fila_de_encabezado)</definedName>
    <definedName name="Valores_especificados" localSheetId="2">IF(Importe_del_préstamo*Tasa_de_interés*Años_préstamo*Inicio_prestamo&gt;0,1,0)</definedName>
    <definedName name="Valores_especificados">IF(Importe_del_préstamo*Tasa_de_interés*Años_préstamo*Inicio_prestamo&gt;0,1,0)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73" i="40" l="1"/>
  <c r="E74" i="40"/>
  <c r="E75" i="40"/>
  <c r="E59" i="40"/>
  <c r="F14" i="38" l="1"/>
  <c r="F19" i="37"/>
  <c r="G31" i="36"/>
  <c r="M24" i="34"/>
  <c r="M22" i="34"/>
  <c r="M20" i="34"/>
  <c r="C17" i="34"/>
  <c r="L20" i="34"/>
  <c r="L19" i="34"/>
  <c r="L18" i="34"/>
  <c r="L17" i="34"/>
  <c r="L16" i="34"/>
  <c r="L15" i="34"/>
  <c r="F15" i="34"/>
  <c r="F16" i="34"/>
  <c r="F17" i="34"/>
  <c r="F18" i="34"/>
  <c r="F19" i="34"/>
  <c r="F20" i="34"/>
  <c r="F14" i="34"/>
  <c r="L14" i="34"/>
  <c r="J39" i="32"/>
  <c r="L39" i="32" s="1"/>
  <c r="J27" i="32"/>
  <c r="L27" i="32" s="1"/>
  <c r="L24" i="32"/>
  <c r="K29" i="32"/>
  <c r="K38" i="32"/>
  <c r="D22" i="28"/>
  <c r="F32" i="37" l="1"/>
  <c r="J43" i="32" l="1"/>
  <c r="M43" i="32" s="1"/>
  <c r="C22" i="34" l="1"/>
  <c r="J37" i="32" l="1"/>
  <c r="L37" i="32" s="1"/>
  <c r="L29" i="32"/>
  <c r="H41" i="32"/>
  <c r="G35" i="32"/>
  <c r="L35" i="32" s="1"/>
  <c r="G39" i="32"/>
  <c r="D25" i="40"/>
  <c r="D17" i="40"/>
  <c r="C13" i="40"/>
  <c r="E27" i="36" l="1"/>
  <c r="G27" i="36" s="1"/>
  <c r="I27" i="36" l="1"/>
  <c r="H27" i="36"/>
  <c r="C96" i="40" l="1"/>
  <c r="C72" i="40"/>
  <c r="C26" i="40" l="1"/>
  <c r="D48" i="37" l="1"/>
  <c r="E48" i="37" s="1"/>
  <c r="J38" i="32"/>
  <c r="L38" i="32" s="1"/>
  <c r="J25" i="32"/>
  <c r="L25" i="32" s="1"/>
  <c r="J24" i="32"/>
  <c r="G33" i="32"/>
  <c r="L33" i="32" s="1"/>
  <c r="G25" i="32"/>
  <c r="J26" i="32" l="1"/>
  <c r="L26" i="32" s="1"/>
  <c r="B19" i="37" l="1"/>
  <c r="D31" i="37" l="1"/>
  <c r="E31" i="37" s="1"/>
  <c r="D16" i="43" l="1"/>
  <c r="E25" i="40"/>
  <c r="D129" i="40" l="1"/>
  <c r="D128" i="40"/>
  <c r="D127" i="40"/>
  <c r="E127" i="40" s="1"/>
  <c r="D126" i="40"/>
  <c r="D125" i="40"/>
  <c r="D124" i="40"/>
  <c r="E124" i="40" s="1"/>
  <c r="D123" i="40"/>
  <c r="D122" i="40"/>
  <c r="D121" i="40"/>
  <c r="E121" i="40" s="1"/>
  <c r="D94" i="40"/>
  <c r="D92" i="40"/>
  <c r="D91" i="40"/>
  <c r="D90" i="40"/>
  <c r="D89" i="40"/>
  <c r="D87" i="40"/>
  <c r="D86" i="40"/>
  <c r="D85" i="40"/>
  <c r="E85" i="40" s="1"/>
  <c r="D84" i="40"/>
  <c r="E84" i="40" s="1"/>
  <c r="F72" i="40"/>
  <c r="F13" i="40"/>
  <c r="J41" i="32" l="1"/>
  <c r="J24" i="41" l="1"/>
  <c r="E17" i="40" l="1"/>
  <c r="E13" i="40" s="1"/>
  <c r="C16" i="43"/>
  <c r="E22" i="34" l="1"/>
  <c r="F117" i="40" l="1"/>
  <c r="E11" i="39"/>
  <c r="E38" i="39" s="1"/>
  <c r="B18" i="42"/>
  <c r="H23" i="41"/>
  <c r="G23" i="41"/>
  <c r="F23" i="41"/>
  <c r="I22" i="41"/>
  <c r="I21" i="41"/>
  <c r="I20" i="41"/>
  <c r="I19" i="41"/>
  <c r="I18" i="41"/>
  <c r="I17" i="41"/>
  <c r="I16" i="41"/>
  <c r="I15" i="41"/>
  <c r="I14" i="41"/>
  <c r="I13" i="41"/>
  <c r="I12" i="41"/>
  <c r="I11" i="41"/>
  <c r="I10" i="41"/>
  <c r="E129" i="40"/>
  <c r="E128" i="40"/>
  <c r="E126" i="40"/>
  <c r="E125" i="40"/>
  <c r="E123" i="40"/>
  <c r="E122" i="40"/>
  <c r="C117" i="40"/>
  <c r="F110" i="40"/>
  <c r="E110" i="40"/>
  <c r="F107" i="40"/>
  <c r="C107" i="40"/>
  <c r="D101" i="40"/>
  <c r="E101" i="40" s="1"/>
  <c r="F96" i="40"/>
  <c r="E94" i="40"/>
  <c r="E92" i="40"/>
  <c r="E91" i="40"/>
  <c r="E90" i="40"/>
  <c r="E89" i="40"/>
  <c r="E87" i="40"/>
  <c r="E86" i="40"/>
  <c r="E83" i="40"/>
  <c r="E82" i="40"/>
  <c r="E81" i="40"/>
  <c r="E80" i="40"/>
  <c r="E79" i="40"/>
  <c r="E78" i="40"/>
  <c r="E77" i="40"/>
  <c r="B76" i="40"/>
  <c r="F67" i="40"/>
  <c r="C67" i="40"/>
  <c r="D64" i="40"/>
  <c r="D63" i="40"/>
  <c r="D62" i="40"/>
  <c r="D68" i="40" s="1"/>
  <c r="D61" i="40"/>
  <c r="D60" i="40"/>
  <c r="D114" i="40" s="1"/>
  <c r="D59" i="40"/>
  <c r="F58" i="40"/>
  <c r="F103" i="40" s="1"/>
  <c r="C58" i="40"/>
  <c r="E52" i="40"/>
  <c r="C52" i="40"/>
  <c r="E39" i="40"/>
  <c r="C39" i="40"/>
  <c r="F31" i="40"/>
  <c r="E31" i="40"/>
  <c r="C31" i="40"/>
  <c r="D28" i="40"/>
  <c r="D29" i="40" s="1"/>
  <c r="D27" i="40"/>
  <c r="D32" i="40" s="1"/>
  <c r="D33" i="40" s="1"/>
  <c r="F26" i="40"/>
  <c r="E19" i="40"/>
  <c r="C19" i="40"/>
  <c r="D16" i="40"/>
  <c r="D15" i="40"/>
  <c r="D14" i="40"/>
  <c r="G38" i="39"/>
  <c r="F22" i="39"/>
  <c r="H19" i="38"/>
  <c r="E19" i="38"/>
  <c r="D19" i="38"/>
  <c r="C19" i="38"/>
  <c r="F17" i="38"/>
  <c r="F16" i="38"/>
  <c r="F15" i="38"/>
  <c r="C50" i="37"/>
  <c r="D47" i="37"/>
  <c r="D46" i="37"/>
  <c r="E46" i="37" s="1"/>
  <c r="D44" i="37"/>
  <c r="D43" i="37"/>
  <c r="E43" i="37" s="1"/>
  <c r="D42" i="37"/>
  <c r="E42" i="37" s="1"/>
  <c r="D41" i="37"/>
  <c r="E41" i="37" s="1"/>
  <c r="D40" i="37"/>
  <c r="E40" i="37" s="1"/>
  <c r="D39" i="37"/>
  <c r="E39" i="37" s="1"/>
  <c r="D38" i="37"/>
  <c r="E38" i="37" s="1"/>
  <c r="D37" i="37"/>
  <c r="E37" i="37" s="1"/>
  <c r="D36" i="37"/>
  <c r="E36" i="37" s="1"/>
  <c r="D35" i="37"/>
  <c r="E35" i="37" s="1"/>
  <c r="D34" i="37"/>
  <c r="E34" i="37" s="1"/>
  <c r="D33" i="37"/>
  <c r="E33" i="37" s="1"/>
  <c r="F33" i="37" s="1"/>
  <c r="D30" i="37"/>
  <c r="E30" i="37" s="1"/>
  <c r="D28" i="37"/>
  <c r="E28" i="37" s="1"/>
  <c r="D27" i="37"/>
  <c r="E27" i="37" s="1"/>
  <c r="D26" i="37"/>
  <c r="E26" i="37" s="1"/>
  <c r="D25" i="37"/>
  <c r="E25" i="37" s="1"/>
  <c r="D24" i="37"/>
  <c r="E24" i="37" s="1"/>
  <c r="D23" i="37"/>
  <c r="E23" i="37" s="1"/>
  <c r="D22" i="37"/>
  <c r="E22" i="37" s="1"/>
  <c r="D21" i="37"/>
  <c r="D20" i="37"/>
  <c r="F15" i="37"/>
  <c r="E15" i="37"/>
  <c r="D15" i="37"/>
  <c r="C15" i="37"/>
  <c r="B15" i="37"/>
  <c r="E29" i="36"/>
  <c r="G29" i="36" s="1"/>
  <c r="K24" i="35"/>
  <c r="I23" i="35"/>
  <c r="H23" i="35"/>
  <c r="G23" i="35"/>
  <c r="E23" i="35"/>
  <c r="C23" i="35"/>
  <c r="J14" i="35"/>
  <c r="F14" i="35"/>
  <c r="J13" i="35"/>
  <c r="F13" i="35"/>
  <c r="K22" i="34"/>
  <c r="J22" i="34"/>
  <c r="I22" i="34"/>
  <c r="H22" i="34"/>
  <c r="G22" i="34"/>
  <c r="B22" i="34"/>
  <c r="D22" i="34"/>
  <c r="D41" i="32"/>
  <c r="C41" i="32"/>
  <c r="L36" i="32"/>
  <c r="L34" i="32"/>
  <c r="L23" i="32"/>
  <c r="G41" i="32"/>
  <c r="K13" i="35" l="1"/>
  <c r="E44" i="37"/>
  <c r="H29" i="36"/>
  <c r="I29" i="36"/>
  <c r="C103" i="40"/>
  <c r="E47" i="37"/>
  <c r="M18" i="34"/>
  <c r="E29" i="40"/>
  <c r="D30" i="40"/>
  <c r="E30" i="40" s="1"/>
  <c r="F36" i="40"/>
  <c r="F10" i="40" s="1"/>
  <c r="F131" i="40"/>
  <c r="E31" i="36"/>
  <c r="E68" i="40"/>
  <c r="D73" i="40"/>
  <c r="E20" i="37"/>
  <c r="D19" i="37"/>
  <c r="I23" i="41"/>
  <c r="E60" i="40"/>
  <c r="M17" i="34"/>
  <c r="C131" i="40"/>
  <c r="E62" i="40"/>
  <c r="D69" i="40"/>
  <c r="E69" i="40" s="1"/>
  <c r="D115" i="40"/>
  <c r="F19" i="38"/>
  <c r="F50" i="37"/>
  <c r="J23" i="35"/>
  <c r="K14" i="35"/>
  <c r="K23" i="35" s="1"/>
  <c r="M19" i="34"/>
  <c r="M14" i="34"/>
  <c r="L22" i="34"/>
  <c r="F22" i="34"/>
  <c r="M15" i="34"/>
  <c r="I41" i="32"/>
  <c r="D97" i="40"/>
  <c r="B41" i="32"/>
  <c r="F23" i="35"/>
  <c r="M16" i="34"/>
  <c r="E21" i="37"/>
  <c r="E27" i="40"/>
  <c r="D112" i="40"/>
  <c r="D119" i="40"/>
  <c r="C36" i="40"/>
  <c r="C10" i="40" s="1"/>
  <c r="C55" i="40" l="1"/>
  <c r="E19" i="37"/>
  <c r="E26" i="40"/>
  <c r="E36" i="40" s="1"/>
  <c r="E10" i="40" s="1"/>
  <c r="H31" i="36"/>
  <c r="E67" i="40"/>
  <c r="E58" i="40"/>
  <c r="F55" i="40"/>
  <c r="D74" i="40"/>
  <c r="E119" i="40"/>
  <c r="D120" i="40"/>
  <c r="E120" i="40" s="1"/>
  <c r="D118" i="40"/>
  <c r="E118" i="40" s="1"/>
  <c r="D99" i="40"/>
  <c r="D108" i="40"/>
  <c r="D98" i="40"/>
  <c r="E108" i="40" l="1"/>
  <c r="E107" i="40" s="1"/>
  <c r="D102" i="40"/>
  <c r="E102" i="40" s="1"/>
  <c r="D100" i="40"/>
  <c r="E100" i="40" s="1"/>
  <c r="E96" i="40" s="1"/>
  <c r="E117" i="40"/>
  <c r="D75" i="40"/>
  <c r="E72" i="40" l="1"/>
  <c r="E103" i="40" s="1"/>
  <c r="E131" i="40"/>
  <c r="D76" i="40"/>
  <c r="E76" i="40" s="1"/>
  <c r="E55" i="40" l="1"/>
  <c r="E32" i="28" l="1"/>
  <c r="D32" i="28"/>
  <c r="E29" i="28"/>
  <c r="D29" i="28"/>
  <c r="E27" i="28"/>
  <c r="E22" i="28"/>
  <c r="E18" i="28"/>
  <c r="D18" i="28"/>
  <c r="D26" i="28" s="1"/>
  <c r="D37" i="28" s="1"/>
  <c r="D42" i="28" s="1"/>
  <c r="E15" i="28"/>
  <c r="D15" i="28"/>
  <c r="Y44" i="3"/>
  <c r="Y43" i="3"/>
  <c r="Y41" i="3"/>
  <c r="Y27" i="3"/>
  <c r="Y28" i="3"/>
  <c r="Y34" i="3" l="1"/>
  <c r="Y26" i="3"/>
  <c r="K40" i="32"/>
  <c r="C13" i="42"/>
  <c r="Y30" i="3"/>
  <c r="AA30" i="3"/>
  <c r="E26" i="28"/>
  <c r="E37" i="28" s="1"/>
  <c r="E42" i="28" s="1"/>
  <c r="D27" i="28"/>
  <c r="L40" i="32" l="1"/>
  <c r="K41" i="32"/>
  <c r="L41" i="32" s="1"/>
  <c r="B32" i="37"/>
  <c r="B50" i="37" s="1"/>
  <c r="D45" i="37"/>
  <c r="Y39" i="3"/>
  <c r="Y18" i="3"/>
  <c r="Y35" i="3"/>
  <c r="Y38" i="3"/>
  <c r="Y36" i="3"/>
  <c r="AA15" i="3"/>
  <c r="Y33" i="3"/>
  <c r="AA29" i="3"/>
  <c r="Y29" i="3"/>
  <c r="Y24" i="3"/>
  <c r="D32" i="37" l="1"/>
  <c r="D50" i="37" s="1"/>
  <c r="E45" i="37"/>
  <c r="E32" i="37" s="1"/>
  <c r="E50" i="37" s="1"/>
  <c r="Y42" i="3"/>
  <c r="Y14" i="3"/>
  <c r="Y15" i="3"/>
  <c r="AD17" i="3"/>
  <c r="AA14" i="3"/>
  <c r="Y16" i="3"/>
  <c r="AA24" i="3"/>
  <c r="AA18" i="3"/>
  <c r="AA25" i="3"/>
  <c r="AD19" i="3"/>
  <c r="Y17" i="3"/>
  <c r="AA16" i="3"/>
  <c r="AD16" i="3"/>
  <c r="C15" i="42"/>
  <c r="AA17" i="3"/>
  <c r="Y19" i="3"/>
  <c r="AA31" i="3"/>
  <c r="Y31" i="3"/>
  <c r="B13" i="42" l="1"/>
  <c r="Y40" i="3" l="1"/>
  <c r="Y25" i="3"/>
  <c r="Y45" i="3" l="1"/>
  <c r="B15" i="42" l="1"/>
  <c r="AB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Hugo Villalba</author>
  </authors>
  <commentList>
    <comment ref="B84" authorId="0" shapeId="0" xr:uid="{05D13D61-9FDB-4968-9D1B-4C5EBA737A67}">
      <text>
        <r>
          <rPr>
            <b/>
            <sz val="9"/>
            <color indexed="81"/>
            <rFont val="Tahoma"/>
            <family val="2"/>
          </rPr>
          <t>CP</t>
        </r>
      </text>
    </comment>
  </commentList>
</comments>
</file>

<file path=xl/sharedStrings.xml><?xml version="1.0" encoding="utf-8"?>
<sst xmlns="http://schemas.openxmlformats.org/spreadsheetml/2006/main" count="889" uniqueCount="663">
  <si>
    <t>Comparativo con cifras del mismo período anterior</t>
  </si>
  <si>
    <t>(Expresado en Guaraníes)</t>
  </si>
  <si>
    <t>ACTIVO</t>
  </si>
  <si>
    <t>PASIVO</t>
  </si>
  <si>
    <t>ACTIVO CORRIENTE</t>
  </si>
  <si>
    <t>PASIVO CORRIENTE</t>
  </si>
  <si>
    <t>Disponibilidades</t>
  </si>
  <si>
    <t>(Nota 3)</t>
  </si>
  <si>
    <t>Deudas Comerciales</t>
  </si>
  <si>
    <t>(Nota   9)</t>
  </si>
  <si>
    <t>Inversiones (Anexo D) y</t>
  </si>
  <si>
    <t>(Nota 4)</t>
  </si>
  <si>
    <t>Deudas por Bienes y Servicios</t>
  </si>
  <si>
    <t>(Nota  10)</t>
  </si>
  <si>
    <t>Créditos</t>
  </si>
  <si>
    <t>(Nota 5)</t>
  </si>
  <si>
    <t>Deudas Financieras</t>
  </si>
  <si>
    <t>(Nota  11)</t>
  </si>
  <si>
    <t>Otros Créditos</t>
  </si>
  <si>
    <t>(Nota 6)</t>
  </si>
  <si>
    <t>Deudas Fiscales</t>
  </si>
  <si>
    <t>(Nota  12)</t>
  </si>
  <si>
    <t>Bienes de Cambio</t>
  </si>
  <si>
    <t>(Nota 7)</t>
  </si>
  <si>
    <t>Deudas Sociales</t>
  </si>
  <si>
    <t>(Nota  13)</t>
  </si>
  <si>
    <t>Otros Pasivos</t>
  </si>
  <si>
    <t>(Nota  14)</t>
  </si>
  <si>
    <t>Total del Activo Corriente</t>
  </si>
  <si>
    <t>Total del Pasivo Corriente</t>
  </si>
  <si>
    <t>ACTIVO NO CORRIENTE</t>
  </si>
  <si>
    <t>PASIVO NO CORRIENTE</t>
  </si>
  <si>
    <t>(Nota 8)</t>
  </si>
  <si>
    <t>Bienes de Uso</t>
  </si>
  <si>
    <t>(Anexo A)</t>
  </si>
  <si>
    <t>Total del Pasivo No Corriente</t>
  </si>
  <si>
    <t>Activos Intangibles</t>
  </si>
  <si>
    <t>(Anexo B)</t>
  </si>
  <si>
    <t>Total del Pasivo</t>
  </si>
  <si>
    <t>Cargos Diferidos</t>
  </si>
  <si>
    <t>PATRIMONIO NETO</t>
  </si>
  <si>
    <t>Capital Social</t>
  </si>
  <si>
    <t>Reserva Legal</t>
  </si>
  <si>
    <t>Reserva Facultativa</t>
  </si>
  <si>
    <t>Reserva Revaluo Ley 125/91</t>
  </si>
  <si>
    <t>Resultado de Ejercicios Anteriores</t>
  </si>
  <si>
    <t>Utilidades Asignadas para Capitalización</t>
  </si>
  <si>
    <t>Resultado del Actual</t>
  </si>
  <si>
    <t>Total del Activo No Cte.</t>
  </si>
  <si>
    <t>Total del Patrimonio Neto</t>
  </si>
  <si>
    <t>Total del ACTIVO</t>
  </si>
  <si>
    <t>Total PASIVO y PATRIMONIO NETO</t>
  </si>
  <si>
    <t>CUENTAS DE ORDEN DEUDORAS</t>
  </si>
  <si>
    <t>CUENTAS DE ORDEN ACREEDORAS</t>
  </si>
  <si>
    <t>Fideicomiso de Garantía y Pago/ Banco Continental</t>
  </si>
  <si>
    <t xml:space="preserve">Fideicomiso de Garantía y Pago/Electroban </t>
  </si>
  <si>
    <t>Total Cuentas De Orden Deudoras</t>
  </si>
  <si>
    <t>Total Cuentas De Orden Acreedoras</t>
  </si>
  <si>
    <t>CUENTAS</t>
  </si>
  <si>
    <t>Recaudaciones a Depositar</t>
  </si>
  <si>
    <t>Fondo Fijo</t>
  </si>
  <si>
    <t>Bancos Cta. Cte.</t>
  </si>
  <si>
    <t>TOTALES</t>
  </si>
  <si>
    <t>Banco Regional CDA M/E Cte.</t>
  </si>
  <si>
    <t>Intereses a Cobrar por CDA Bco. Regional M/E Cte.</t>
  </si>
  <si>
    <t>Intereses a Devengar por CDA M/E Cte. Bco Regional</t>
  </si>
  <si>
    <t>Bco. Familiar CDA M/E C/P</t>
  </si>
  <si>
    <t>Intereses a Cobrar CDA Bco. Familiar M/E C/P</t>
  </si>
  <si>
    <t>(-) Intereses a Dev.por CDA M/E C/P Familiar</t>
  </si>
  <si>
    <t>Banco Continental CDA M/E C/P</t>
  </si>
  <si>
    <t>Intereses a Cobrar por CDA M/E C/P</t>
  </si>
  <si>
    <t>(-) Intereses a Devengar por CDA M/E C/P</t>
  </si>
  <si>
    <t>Acciones en Otras Empresas - Compañía Administradora de Riesgos S.A.</t>
  </si>
  <si>
    <t>Fondo para Futura Capitalizacion en Otras Empresas</t>
  </si>
  <si>
    <t>A - Activo Corriente</t>
  </si>
  <si>
    <t>B - Activo No Corriente</t>
  </si>
  <si>
    <t>Documentos a Cobrar Cte.</t>
  </si>
  <si>
    <t>Documentos a Cobrar No Cte.</t>
  </si>
  <si>
    <t>Otras cuentas a Cobrar Diversas</t>
  </si>
  <si>
    <t>Deudores por Cartera Cedida Cte.</t>
  </si>
  <si>
    <t>Deudores por Cartera Cedida No Cte.</t>
  </si>
  <si>
    <t>Débitos a Regularizar</t>
  </si>
  <si>
    <t>Anticipos al Personal</t>
  </si>
  <si>
    <t>Anticipos a Comisionistas</t>
  </si>
  <si>
    <t>Garantía de Alquiler</t>
  </si>
  <si>
    <t>Seguros a Vencer M/N</t>
  </si>
  <si>
    <t>Tasas y Patentes Pagados por Adelantado</t>
  </si>
  <si>
    <t>Alquileres Pagados por Adelantado</t>
  </si>
  <si>
    <t>Gastos de GPS pagados por adelantado</t>
  </si>
  <si>
    <t>IVA Crédito Fiscal</t>
  </si>
  <si>
    <t>Anticipo Impto. a la Renta</t>
  </si>
  <si>
    <t>Retenciones de IVA a Favor</t>
  </si>
  <si>
    <t>Retenciones de Imp. A la Renta a Favor</t>
  </si>
  <si>
    <t>Anticipos Varios M/N</t>
  </si>
  <si>
    <t>Anticipos a Rendir M/N</t>
  </si>
  <si>
    <t>Anticipos a Rendir M/E</t>
  </si>
  <si>
    <t>Pagos Emitidos</t>
  </si>
  <si>
    <t>Anticipos a Rendir Gastos de la Empresa</t>
  </si>
  <si>
    <t>Impresos y Formularios a Devengar M/N</t>
  </si>
  <si>
    <t>Anticipo a Proveedores del Exterior</t>
  </si>
  <si>
    <t>Anticipo al Despachante M/E</t>
  </si>
  <si>
    <t>Anticipo al Despachante</t>
  </si>
  <si>
    <t>Cargos Diferidos M/N</t>
  </si>
  <si>
    <t>Mercaderías</t>
  </si>
  <si>
    <t>Mercaderías Usadas</t>
  </si>
  <si>
    <t>Mercaderías en Tránsito</t>
  </si>
  <si>
    <t>Mercaderías Dañadas - Utilizables</t>
  </si>
  <si>
    <t>Gastos de Organización Sector Microempresas BID</t>
  </si>
  <si>
    <t>(-) Amortizacion Acumuladada Gtos. de Organiz. BID</t>
  </si>
  <si>
    <t>Gastos de Colocacion de Bonos y Emisiones</t>
  </si>
  <si>
    <t>(-) Amortizacion Acumulada Gastos de Colocacion de Bonos</t>
  </si>
  <si>
    <t>Proveedores Comerciales M/N Cte.</t>
  </si>
  <si>
    <t>Cheques Diferidos Bco. Regional</t>
  </si>
  <si>
    <t>Proveedores Comerciales M/E Cte.</t>
  </si>
  <si>
    <t>Descuentos a Proveedores a Rendir</t>
  </si>
  <si>
    <t>A - En Moneda Nacional</t>
  </si>
  <si>
    <t>B - En Moneda Extranjera</t>
  </si>
  <si>
    <t>Proveedores de Bienes y Servicios M/N Cte.</t>
  </si>
  <si>
    <t>Proveedores de Bienes y Servicios M/E Cte.</t>
  </si>
  <si>
    <t>Proveedores de Bienes y Servicios M/E No Cte.</t>
  </si>
  <si>
    <t>Anticipo de Clientes</t>
  </si>
  <si>
    <t>Documentos a Pagar a Bcos. M/N Cte.</t>
  </si>
  <si>
    <t>Intereses a Pagar a Bancos M/N Cte.</t>
  </si>
  <si>
    <t>Intereses a Vencer M/N Cte.</t>
  </si>
  <si>
    <t>Documentos a Pagar a Bcos. M/E Cte.</t>
  </si>
  <si>
    <t>Intereses a Pagar a Bancos M/E Cte.</t>
  </si>
  <si>
    <t>(-) Intereses a Vencer - BID M/E - CP</t>
  </si>
  <si>
    <t>Documentos a Pagar a Bcos. M/N No Cte.</t>
  </si>
  <si>
    <t>Documentos a Pagar a Bcos. M/E No Cte.</t>
  </si>
  <si>
    <t>Intereses a Pagar a Bancos M/N No Cte.</t>
  </si>
  <si>
    <t>Intereses a Vencer M/N No Cte.</t>
  </si>
  <si>
    <t>Intereses a Vencer M/E  No Cte.</t>
  </si>
  <si>
    <t>Intereses a Pagar a Bancos M/E No Cte.</t>
  </si>
  <si>
    <t>Intereses a Vencer M/E No Cte.</t>
  </si>
  <si>
    <t>Banco Continental C.D.A. M/E L/P</t>
  </si>
  <si>
    <t>Intereses a Cobrar por C.D.A. M/E L/P</t>
  </si>
  <si>
    <t>(-) Intereses a Devengar por C.D.A. M/E L/P</t>
  </si>
  <si>
    <t>Bco. Familiar C.D.A. M/E L/P</t>
  </si>
  <si>
    <t>Intereses a Cobrar por C.D.A. M/E L/P Familiar</t>
  </si>
  <si>
    <t>(-) Intereses a Dev. C.D.A. Bco. Familiar M/E L/P</t>
  </si>
  <si>
    <t>Banco Regional C.D.A. M/E L/P</t>
  </si>
  <si>
    <t>Intereses a Cobrar C.D.A. M/E L/P Regional</t>
  </si>
  <si>
    <t>(-) Intereses a Dev. C.D.A. M/E L/P Regional</t>
  </si>
  <si>
    <t>Bonos a Pagar M/N</t>
  </si>
  <si>
    <t>Intereses por Bonos a Pagar M/N Cte.</t>
  </si>
  <si>
    <t>Intereses a Vencer por Bonos  M/N Cte.</t>
  </si>
  <si>
    <t>Bonos a Pagar  M/N No Cte.</t>
  </si>
  <si>
    <t>Intereses por Bonos a Pagar M/N No Cte.</t>
  </si>
  <si>
    <t>Intereses a Vencer por Bonos  M/N No Cte.</t>
  </si>
  <si>
    <t>A -  Deudas Financieras Cte.</t>
  </si>
  <si>
    <t>B -  Deudas Financieras No Cte.</t>
  </si>
  <si>
    <t>NOTA 12: DEUDAS FISCALES</t>
  </si>
  <si>
    <t>Retenciones a Pagar</t>
  </si>
  <si>
    <t>Dirección Gral. Recaudaciones</t>
  </si>
  <si>
    <t>IVA a Pagar</t>
  </si>
  <si>
    <t>NOTA 13: DEUDAS SOCIALES</t>
  </si>
  <si>
    <t>Sueldos a Pagar</t>
  </si>
  <si>
    <t>Comisiones a Pagar</t>
  </si>
  <si>
    <t>Aguinaldo a Pagar</t>
  </si>
  <si>
    <t>I.P.S. a Pagar</t>
  </si>
  <si>
    <t>Indemnizaciones y Preavisos a Pagar</t>
  </si>
  <si>
    <t>Descuentos a Funcionarios por Compras y Préstamos</t>
  </si>
  <si>
    <t>NOTA 14: OTROS PASIVOS</t>
  </si>
  <si>
    <t>Fondos en Custodia</t>
  </si>
  <si>
    <t>Cheques emitidos</t>
  </si>
  <si>
    <t>Acreedores Varios</t>
  </si>
  <si>
    <t>Cobranzas de Terceros</t>
  </si>
  <si>
    <t>TOTAL</t>
  </si>
  <si>
    <t>(-) Fondos a Reponer</t>
  </si>
  <si>
    <t>Cheques Diferidos a Depositar M/N</t>
  </si>
  <si>
    <t>Cheques Diferidos Bco. Regional - (M/E)</t>
  </si>
  <si>
    <t>Comisiones por Servicios Cootrafe a pagar</t>
  </si>
  <si>
    <t>Proveedores del Exterior - Bienes y Servicios</t>
  </si>
  <si>
    <t>Ingresos Varios</t>
  </si>
  <si>
    <t>Reservas constituidas en otras Empresas</t>
  </si>
  <si>
    <t>Gastos de Implementación PAEX (FDC)</t>
  </si>
  <si>
    <t>(-) Amortización Gastos de Implementaxión PAEX (FDC)</t>
  </si>
  <si>
    <t>Acciones en Otras Empresas - Solución Efectiva S.A.</t>
  </si>
  <si>
    <t>Prestamos de Directores M/E</t>
  </si>
  <si>
    <t>CONCEPTOS</t>
  </si>
  <si>
    <t>INGRESOS OPERATIVOS</t>
  </si>
  <si>
    <t>Ventas de Mercaderías y Servicios</t>
  </si>
  <si>
    <t>Menos:</t>
  </si>
  <si>
    <t>Costo de Mercaderias y Servicios</t>
  </si>
  <si>
    <t>Utilidad Operativa BRUTA</t>
  </si>
  <si>
    <t>Mas:</t>
  </si>
  <si>
    <t>OTROS INGRESOS OPERATIVOS</t>
  </si>
  <si>
    <t>GASTOS OPERATIVOS - Anexo H</t>
  </si>
  <si>
    <t>Gastos de Ventas</t>
  </si>
  <si>
    <t>Gastos Financieros</t>
  </si>
  <si>
    <t>Utilidad Operativa NETA</t>
  </si>
  <si>
    <t>INGRESOS NO OPERATIVOS</t>
  </si>
  <si>
    <t>Menos - Anexo H</t>
  </si>
  <si>
    <t>Gastos No Operativos</t>
  </si>
  <si>
    <t>Gastos No Deducibles</t>
  </si>
  <si>
    <t>Utilidad antes del IMPUESTO</t>
  </si>
  <si>
    <t>Impuesto a la Renta</t>
  </si>
  <si>
    <t>UTILIDAD DEL EJERCICIO</t>
  </si>
  <si>
    <t>%</t>
  </si>
  <si>
    <t>Aporte para Futura Capitalización</t>
  </si>
  <si>
    <t xml:space="preserve">Tarjetas  </t>
  </si>
  <si>
    <r>
      <t xml:space="preserve">Inversiones </t>
    </r>
    <r>
      <rPr>
        <sz val="8"/>
        <color indexed="9"/>
        <rFont val="Arial"/>
        <family val="2"/>
      </rPr>
      <t>(Anexo D) y</t>
    </r>
  </si>
  <si>
    <r>
      <t xml:space="preserve">Cobertura Cambiaria </t>
    </r>
    <r>
      <rPr>
        <sz val="8"/>
        <color indexed="9"/>
        <rFont val="Arial"/>
        <family val="2"/>
      </rPr>
      <t>(Nota 17)</t>
    </r>
  </si>
  <si>
    <t xml:space="preserve"> </t>
  </si>
  <si>
    <t>Gratificaciones a Pagar</t>
  </si>
  <si>
    <t>Bonificaciones a Pagar</t>
  </si>
  <si>
    <t>(Fiduciario) (Nota 5)</t>
  </si>
  <si>
    <t>(Fideicomitente) (Nota 5)</t>
  </si>
  <si>
    <t>Dividendos a Pagar</t>
  </si>
  <si>
    <t xml:space="preserve"> Prestamos al Personal</t>
  </si>
  <si>
    <t>PRELIMINAR</t>
  </si>
  <si>
    <t>Otros Ingresos</t>
  </si>
  <si>
    <t>Gastos de Administración</t>
  </si>
  <si>
    <t>ANEXO I</t>
  </si>
  <si>
    <t>Situación</t>
  </si>
  <si>
    <t>Monto (En G.)</t>
  </si>
  <si>
    <t>Previsiones</t>
  </si>
  <si>
    <t>Observaciones</t>
  </si>
  <si>
    <t>Criterios de Clasificación utilizados</t>
  </si>
  <si>
    <t>Normal</t>
  </si>
  <si>
    <t>En Gestión de Cobro</t>
  </si>
  <si>
    <t>En Gestión de Cobro Judicial</t>
  </si>
  <si>
    <t>N/A</t>
  </si>
  <si>
    <t>CDA-Banco Visión SAECA</t>
  </si>
  <si>
    <t>Gastos de Organización - London</t>
  </si>
  <si>
    <t xml:space="preserve"> (-) Amortización Acumulada Gtos. de Org. London</t>
  </si>
  <si>
    <t>A - Pasivo Corriente</t>
  </si>
  <si>
    <t>B - Pasivo No Corriente</t>
  </si>
  <si>
    <t>Venta de Mercaderías Nuevas, Usadas y Dañadas</t>
  </si>
  <si>
    <t>Costo de Mercaderias Nuevas, Usadas y Dañadas</t>
  </si>
  <si>
    <t>Remuneración de RRHH Comercial, MKT,Gasto de Logistica, Gtos de Análisis y Cobranzas</t>
  </si>
  <si>
    <t>Remuneración RRH Adm.de Sucursales, Viaticos, Serv.Básicos, Alquileres , Seguros, Insumos de Oficina, Gtos. De Tecnología de Sucursales y Casa Matriz</t>
  </si>
  <si>
    <t>Intereses pagados a Entidades Financieras y Gastos Bancarios</t>
  </si>
  <si>
    <t>Ingresos por recupero de servicios, venta activo fijo</t>
  </si>
  <si>
    <t>Previsiones, Perdida por Cesión de Cartera, Amortizaciones y Previsiones</t>
  </si>
  <si>
    <t>Premios a Fuerza Comercial, Faltante de Mercaderias, Gastos sin Comprobante Legal</t>
  </si>
  <si>
    <t>Ingresos por Vta Cartera, Ingresos Moratorios, Gastos Administrativos, unificacion de deudas</t>
  </si>
  <si>
    <t>(-) Previsiones No Cte.</t>
  </si>
  <si>
    <t>Rendiciones a Cobrar</t>
  </si>
  <si>
    <t>Dividendos a Cobrar por Acciones Cte.CARSA</t>
  </si>
  <si>
    <t>Carteras Adquiridas</t>
  </si>
  <si>
    <t xml:space="preserve">ESTADO DE VARIACION DEL PATRIMONIO NETO </t>
  </si>
  <si>
    <t xml:space="preserve">      Ejercicio finalizado el:</t>
  </si>
  <si>
    <t>APORTES DE LOS SOCIOS</t>
  </si>
  <si>
    <t>GANANCIAS RESERVADAS</t>
  </si>
  <si>
    <t>TOTAL  DEL</t>
  </si>
  <si>
    <t>RUBROS</t>
  </si>
  <si>
    <t xml:space="preserve">CAPITAL </t>
  </si>
  <si>
    <t xml:space="preserve">APORTE </t>
  </si>
  <si>
    <t>CAPITAL</t>
  </si>
  <si>
    <t>REVA-</t>
  </si>
  <si>
    <t>RESULT.</t>
  </si>
  <si>
    <t>RESERVA</t>
  </si>
  <si>
    <t>OTRAS</t>
  </si>
  <si>
    <t>PATRIMONIO</t>
  </si>
  <si>
    <t xml:space="preserve">                                                                                                                                                                       </t>
  </si>
  <si>
    <t>SOCIAL</t>
  </si>
  <si>
    <t>SUSCRIPTO</t>
  </si>
  <si>
    <t>LUOS</t>
  </si>
  <si>
    <t>ACUMUL.</t>
  </si>
  <si>
    <t>LEGAL</t>
  </si>
  <si>
    <t>RESERVAS</t>
  </si>
  <si>
    <t>EJERCICIO</t>
  </si>
  <si>
    <t>NETO</t>
  </si>
  <si>
    <t>Saldos al inicio del ejercicio</t>
  </si>
  <si>
    <t>* Según Estados Contables del Ejerc. Anterior</t>
  </si>
  <si>
    <t>Integración de 9.500.- acciones</t>
  </si>
  <si>
    <t>Clase  "A" 5 votos G. 1,000,000,- valor nominal</t>
  </si>
  <si>
    <t>Clase  "B" 1 votos G. 1,000,000,- valor nominal</t>
  </si>
  <si>
    <t>Clase  "C" 1 voto G. 1,000,000,- valor nominal</t>
  </si>
  <si>
    <t xml:space="preserve">Capitalización del Revaluo </t>
  </si>
  <si>
    <t xml:space="preserve">Capitalización de compromiso de aportes </t>
  </si>
  <si>
    <t>Distribución de Dividendos</t>
  </si>
  <si>
    <t xml:space="preserve">   * Reserva Legal</t>
  </si>
  <si>
    <t xml:space="preserve">   * Otras Reservas</t>
  </si>
  <si>
    <t xml:space="preserve">   * Reserva Facultativa p/Previsiones</t>
  </si>
  <si>
    <t xml:space="preserve">   * Reserva Facultativa p/Indemnizaciones</t>
  </si>
  <si>
    <t xml:space="preserve">   * Primas de Emisión</t>
  </si>
  <si>
    <t xml:space="preserve">   * Dividendos</t>
  </si>
  <si>
    <t>Integración de Capital</t>
  </si>
  <si>
    <t>Suscripcion de Capital</t>
  </si>
  <si>
    <t>Aporte para Capitalización</t>
  </si>
  <si>
    <t>Acciones Suscriptas a Integrar</t>
  </si>
  <si>
    <t xml:space="preserve">Revaluo (Anexo A) </t>
  </si>
  <si>
    <t xml:space="preserve">Afectación a reservas </t>
  </si>
  <si>
    <t>Ganancia del Ejercicio s/ el Estado de Resultados</t>
  </si>
  <si>
    <t>Saldos al cierre del ejercicio</t>
  </si>
  <si>
    <t>Saldos al cierre del ejercicio anterior</t>
  </si>
  <si>
    <t>Las notas y los anexos que se acompañan son parte integrante de los estados contables.</t>
  </si>
  <si>
    <t>,</t>
  </si>
  <si>
    <t xml:space="preserve">ESTADO DE ORIGEN Y APLICACION DE FONDOS </t>
  </si>
  <si>
    <t>Comparativo con cifras del período intermedio a la misma fecha del año anterior</t>
  </si>
  <si>
    <t>ORIGEN DE FONDOS</t>
  </si>
  <si>
    <t>Flujo de Efectivo por Actividades Operativas</t>
  </si>
  <si>
    <t>Ventas Netas (Cobro Neto)</t>
  </si>
  <si>
    <t>Costo de Ventas (Pago Neto)</t>
  </si>
  <si>
    <t>Pago de Impuestos</t>
  </si>
  <si>
    <t>Efectivo pagado a Empleados</t>
  </si>
  <si>
    <t>Efectivo (usado) generado por otras actividades</t>
  </si>
  <si>
    <t>Total Efectivo de las actividades Operativas antes de cambios en los activos operacionales</t>
  </si>
  <si>
    <t>Aumento (disminución) en los Activos de Operación</t>
  </si>
  <si>
    <t>Fondos colocados a Corto Plazo</t>
  </si>
  <si>
    <t>Fondos Anticipados a Clientes</t>
  </si>
  <si>
    <t xml:space="preserve">Cobro a Deudores </t>
  </si>
  <si>
    <t>Aumento (disminución) en Pasivos de Operación</t>
  </si>
  <si>
    <t>Pagos a Proveedores</t>
  </si>
  <si>
    <t>Efectivo Neto de Actividades de Operación antes de Impuestos</t>
  </si>
  <si>
    <t xml:space="preserve">Impuesto </t>
  </si>
  <si>
    <t>Efectivo Neto de Actividades de Operación (A)</t>
  </si>
  <si>
    <t>Flujo de Efectivo por Actividades de Inversión</t>
  </si>
  <si>
    <t>Inversiones en otras Empresas</t>
  </si>
  <si>
    <t>Inversiones Temporarias</t>
  </si>
  <si>
    <t>Fondos con Destino Especial</t>
  </si>
  <si>
    <t>Compra de Propiedad, Planta y Equipo</t>
  </si>
  <si>
    <t>Efectivo Neto (usado) en Actividades de Inversión (B)</t>
  </si>
  <si>
    <t>Flujo de Efectivo por Actividades de Financiamiento</t>
  </si>
  <si>
    <t>Aportes de Capital</t>
  </si>
  <si>
    <t>Préstamos</t>
  </si>
  <si>
    <t>Sobregiros Bancarios</t>
  </si>
  <si>
    <t>Dividendos Pagados</t>
  </si>
  <si>
    <t>Intereses y  Comisiones Bancarios</t>
  </si>
  <si>
    <t>Efectivo Neto en Actividades de Financiamiento (C )</t>
  </si>
  <si>
    <t>Efecto de las ganancias o pérdidas de cambio en el efectivo y sus equivalentes</t>
  </si>
  <si>
    <t xml:space="preserve">Aumento (o disminunción) neto de efectivos y sus equivalentes (A+B+C) </t>
  </si>
  <si>
    <t>Efectivo y sus equivalentes al comienzo del período</t>
  </si>
  <si>
    <t>Efectivo y su equivalente al cierre del período</t>
  </si>
  <si>
    <t>BALANCE GENERAL</t>
  </si>
  <si>
    <t>BIENES DE USO</t>
  </si>
  <si>
    <t>ANEX0 A</t>
  </si>
  <si>
    <t>VALORES DE ORIGEN</t>
  </si>
  <si>
    <t>AMORTIZACIONES</t>
  </si>
  <si>
    <t>INICIO DEL</t>
  </si>
  <si>
    <t>ALTAS DEL</t>
  </si>
  <si>
    <t>BAJAS DEL</t>
  </si>
  <si>
    <t>REVALUO</t>
  </si>
  <si>
    <t>AL CIERRE DEL</t>
  </si>
  <si>
    <t>ACUMULADAS</t>
  </si>
  <si>
    <t>PERIODO</t>
  </si>
  <si>
    <t>DEL PERIODO</t>
  </si>
  <si>
    <t>INICIO PERIOD.</t>
  </si>
  <si>
    <t>CIERRE PERIODO</t>
  </si>
  <si>
    <t>RESULTANTE</t>
  </si>
  <si>
    <t>MUEBLES Y UTILES</t>
  </si>
  <si>
    <t>EQUIPOS DE OFICINA</t>
  </si>
  <si>
    <t>RODADOS</t>
  </si>
  <si>
    <t>INMUEBLES E INSTALACIONES</t>
  </si>
  <si>
    <t>EQUIPOS DE INFORMATICA</t>
  </si>
  <si>
    <t>CARTELES Y LETREROS</t>
  </si>
  <si>
    <t>MEJORAS PROPIEDAD DE TERCEROS</t>
  </si>
  <si>
    <t>TOTALES EJERC. ACTUAL</t>
  </si>
  <si>
    <t>TOTALES EJERC. ANTERIOR</t>
  </si>
  <si>
    <t>A C T I V O S    I N T A N G I B L E S</t>
  </si>
  <si>
    <t>ANEXO B</t>
  </si>
  <si>
    <t>NETO RESULTANTE</t>
  </si>
  <si>
    <t>AL INICIO</t>
  </si>
  <si>
    <t>AUMENTOS</t>
  </si>
  <si>
    <t>DISMINUCION</t>
  </si>
  <si>
    <t>AL CIERRE</t>
  </si>
  <si>
    <t>BAJAS</t>
  </si>
  <si>
    <t>1- Registro de Marca</t>
  </si>
  <si>
    <t>2- Llave de Negocio</t>
  </si>
  <si>
    <t>TOTALES EJERCICIO ACTUAL</t>
  </si>
  <si>
    <t>TOTALES EJERCIO ANTERIOR</t>
  </si>
  <si>
    <t xml:space="preserve">INVERSIONES, ACCIONES, DEBENTURES Y OTROS TITULOS EMITIDOS EN SERIE </t>
  </si>
  <si>
    <t>PARTICIPACION EN OTRAS SOCIEDADES</t>
  </si>
  <si>
    <t>(En guaraníes)</t>
  </si>
  <si>
    <t>ANEXO C</t>
  </si>
  <si>
    <t>DENOMINACION Y CARACTERISTICA      DE LOS VALORES                                             EMISOR</t>
  </si>
  <si>
    <t>CLASE</t>
  </si>
  <si>
    <t>VALOR NOMINAL UNITARIO</t>
  </si>
  <si>
    <t>CANT.</t>
  </si>
  <si>
    <t>VALOR NOMINAL TOTAL</t>
  </si>
  <si>
    <t>VALOR PATRIMONIAL PROPORC.</t>
  </si>
  <si>
    <t>VALOR DE LIBROS</t>
  </si>
  <si>
    <t>VALOR DE COTIZACION</t>
  </si>
  <si>
    <t>INFORMACION SOBRE EL EMISOR</t>
  </si>
  <si>
    <t>%   DE PARTICIPAC.</t>
  </si>
  <si>
    <t>ACTIVIDAD PRINCIPAL</t>
  </si>
  <si>
    <t>S/ULTIMO BALANCE</t>
  </si>
  <si>
    <t>RTADO.</t>
  </si>
  <si>
    <t>PAT. NETO</t>
  </si>
  <si>
    <t>INVERSIONES</t>
  </si>
  <si>
    <t>TEMPORARIAS</t>
  </si>
  <si>
    <t>(DETALLAR)</t>
  </si>
  <si>
    <t>TOTAL EJERCICIO ACTUAL</t>
  </si>
  <si>
    <t>TOTAL EJERCICIO ANTERIOR</t>
  </si>
  <si>
    <t>COBRANZAS</t>
  </si>
  <si>
    <t>ORD</t>
  </si>
  <si>
    <t>SOLUCIÓN EFECTIVA S.A.</t>
  </si>
  <si>
    <t>O T R A S    I N V E R S I O N E S</t>
  </si>
  <si>
    <t>ANEXO D</t>
  </si>
  <si>
    <t>VALOR DE COSTO</t>
  </si>
  <si>
    <t>AMORTIZAC.</t>
  </si>
  <si>
    <t>INVERSIONES CORRIENTES</t>
  </si>
  <si>
    <t>SUBTOTAL</t>
  </si>
  <si>
    <t>Banco Regional  C.D.A. M/E</t>
  </si>
  <si>
    <t>Intereses a Cobrar por C.D.A. M/E Bco.Regional</t>
  </si>
  <si>
    <t>Intereses a Devengar por C.D.A. M/E</t>
  </si>
  <si>
    <t>Intereses a Dev.por C.D.A. M/E C.P. Familiar</t>
  </si>
  <si>
    <t>Intereses a Dev.por C.D.A. M/E C.P. Regional</t>
  </si>
  <si>
    <t>Dividendos a Cobrar por Acciones -</t>
  </si>
  <si>
    <t>Banco Regional Acciones Preferidas</t>
  </si>
  <si>
    <t>Dividendos a Vencer por Acciones -</t>
  </si>
  <si>
    <t>Dividendos a Cobrar por Acciones - Compañía Administradora de Riesgos S.A</t>
  </si>
  <si>
    <t>INVERSIONES NO  CORRIENTES</t>
  </si>
  <si>
    <t>Banco Continental C.D.A. M/E</t>
  </si>
  <si>
    <t>Intereses a Cobrar por C.D.A. M/E</t>
  </si>
  <si>
    <t>Intereses a Dev.C.D.A. Bco. Familiar M/E L/P</t>
  </si>
  <si>
    <t>Bco. Regional C.D.A. M/E L/P Regional</t>
  </si>
  <si>
    <t>Intereses a Dev. C.D.A. M/E L/P Regional</t>
  </si>
  <si>
    <t>Acciones en Otras Empresas - Banco</t>
  </si>
  <si>
    <t>Regional Acciones Preferidas</t>
  </si>
  <si>
    <t>Reservas constituidas en otras empresas Acta Nº 25/2015</t>
  </si>
  <si>
    <t>Fondo para Futura Capitalización en Otras Empresas</t>
  </si>
  <si>
    <t>TOTALES EJERCICIO</t>
  </si>
  <si>
    <t>PREVISIONES</t>
  </si>
  <si>
    <t>(Expresado en guaraníes)</t>
  </si>
  <si>
    <t>ANEX0 E</t>
  </si>
  <si>
    <t>SALDOS AL INICIO</t>
  </si>
  <si>
    <t>SALDOS CIERRE AL</t>
  </si>
  <si>
    <t>DEL EJERCICIO</t>
  </si>
  <si>
    <t>(*)</t>
  </si>
  <si>
    <t>DEDUCIDAS DEL ACTIVO (*)</t>
  </si>
  <si>
    <t xml:space="preserve">Previsiones </t>
  </si>
  <si>
    <t xml:space="preserve">Obsolescencia de Merc. </t>
  </si>
  <si>
    <t xml:space="preserve">Exceso Tenencia Merc. </t>
  </si>
  <si>
    <t xml:space="preserve">Fondo Averías de Merc. </t>
  </si>
  <si>
    <t>(**) Corresponde a previsiones por Obsolescencia de Existencias.</t>
  </si>
  <si>
    <t>COSTO DE MERCADERIAS  VENDIDAS Y SERVICIOS PRESTADOS</t>
  </si>
  <si>
    <t>ANEX0 F</t>
  </si>
  <si>
    <t>DETALLE</t>
  </si>
  <si>
    <t>I.</t>
  </si>
  <si>
    <t>COSTO DE MERCADERIAS VENDIDAS</t>
  </si>
  <si>
    <t>Existencias al Comienzo del Período</t>
  </si>
  <si>
    <t>Mercaderías de reventa</t>
  </si>
  <si>
    <t>Compras y Costos de Producción del Ejercicio</t>
  </si>
  <si>
    <r>
      <rPr>
        <sz val="11"/>
        <color rgb="FF000000"/>
        <rFont val="Calibri"/>
        <family val="2"/>
      </rPr>
      <t xml:space="preserve">a) Compras                       </t>
    </r>
    <r>
      <rPr>
        <sz val="10"/>
        <color indexed="9"/>
        <rFont val="Arial"/>
        <family val="2"/>
      </rPr>
      <t>B</t>
    </r>
  </si>
  <si>
    <t>Existencia al cierre del ejercicio</t>
  </si>
  <si>
    <t>Mercaderias de reventa</t>
  </si>
  <si>
    <t>PASO 3</t>
  </si>
  <si>
    <t>PASO 4</t>
  </si>
  <si>
    <t>5 PASO 5</t>
  </si>
  <si>
    <t>II.</t>
  </si>
  <si>
    <t>COSTO DE SERVICIOS PRESTADOS</t>
  </si>
  <si>
    <t>Y SERVICIOS PRESTADOS</t>
  </si>
  <si>
    <t xml:space="preserve"> BALANCE GENERAL</t>
  </si>
  <si>
    <t>ACTIVOS Y PASIVOS EN MONEDA EXTRANJERA</t>
  </si>
  <si>
    <t>(Expresado en Dólares y  Guaraníes)</t>
  </si>
  <si>
    <t>ANEXO G</t>
  </si>
  <si>
    <t>MON.EXTRANJERA</t>
  </si>
  <si>
    <t>CAMBIO</t>
  </si>
  <si>
    <t>MONEDA LOCAL</t>
  </si>
  <si>
    <t>MONTO</t>
  </si>
  <si>
    <t>VIGENTE</t>
  </si>
  <si>
    <t>DISPONIBILIDADES (Nota 3)</t>
  </si>
  <si>
    <t xml:space="preserve">  Caja</t>
  </si>
  <si>
    <t>U$S</t>
  </si>
  <si>
    <t xml:space="preserve">  Caja - Euros</t>
  </si>
  <si>
    <t>EURO</t>
  </si>
  <si>
    <t xml:space="preserve">  Caja - Pesos</t>
  </si>
  <si>
    <t>PESO</t>
  </si>
  <si>
    <t>Bancos Cta. Cte. M/E</t>
  </si>
  <si>
    <t>INVERSIONES (Nota 4)</t>
  </si>
  <si>
    <t>CREDITOS (Nota 5 y 6)</t>
  </si>
  <si>
    <t>Anticipos a proveedores del exterior M/E</t>
  </si>
  <si>
    <t>OTROS CREDITOS (Nota 6)</t>
  </si>
  <si>
    <t>Anticipos Varios M/E</t>
  </si>
  <si>
    <t>Otras Cuentas por Cobrar M/E</t>
  </si>
  <si>
    <t>Prestamo a Directores M/E</t>
  </si>
  <si>
    <t xml:space="preserve">Total del Activo Corriente </t>
  </si>
  <si>
    <t>INVERSIONES (Nota  4)</t>
  </si>
  <si>
    <t xml:space="preserve">Total del Activo No Corriente </t>
  </si>
  <si>
    <t>Deudas Comerciales (Nota 9)</t>
  </si>
  <si>
    <t xml:space="preserve">  Proveedores Comerciales M/E</t>
  </si>
  <si>
    <t xml:space="preserve">  Cheques Diferidos Banco Regional  M/E</t>
  </si>
  <si>
    <t xml:space="preserve">  Cheques Emitidos M/E</t>
  </si>
  <si>
    <t xml:space="preserve">  Proveedores del Exterior M/E</t>
  </si>
  <si>
    <t>REAL</t>
  </si>
  <si>
    <t>YEN</t>
  </si>
  <si>
    <t>Deudas de Bienes y Servicios (Nota 10)</t>
  </si>
  <si>
    <t xml:space="preserve">  Proveedores de Bienes y Servicios  M/E</t>
  </si>
  <si>
    <t xml:space="preserve">  Proveedores del Exterior - Bienes y Servicios  M/E</t>
  </si>
  <si>
    <t>Deudas Financieras (Nota 11)</t>
  </si>
  <si>
    <t xml:space="preserve">   Prestamos Bancarios US$ BID - Cte.</t>
  </si>
  <si>
    <t xml:space="preserve">   Intereses Pagar s/ Prestamos US$ BID - Cte.</t>
  </si>
  <si>
    <t>(-) Intereses a vencer s/Prestamos U$S BID -Cte.</t>
  </si>
  <si>
    <t>Bco. Continental U$S - Sobregiro</t>
  </si>
  <si>
    <t>Banco Continental CDA M/E Cte.</t>
  </si>
  <si>
    <t>Banco Familiar CDA M/E Cte.</t>
  </si>
  <si>
    <t>Intereses a Cobrar C.D.A. Bco. Regional M/E</t>
  </si>
  <si>
    <t>Intereses a Cobrar C.D.A. M/E Cte.</t>
  </si>
  <si>
    <t>Intereses a Cobrar CDA M/E Cte. Bco. Continental</t>
  </si>
  <si>
    <t>Intereses a Cobrar CDA M/E Bco. Familiar</t>
  </si>
  <si>
    <t>( - ) Intereses a Devengar por CDA M/E C/P Bco. Familiar</t>
  </si>
  <si>
    <t>( - ) Intereses a Devengar por CDA M/E C/P Bco.Regional</t>
  </si>
  <si>
    <t xml:space="preserve">( - ) Intereses a Devengar por CDA M/E Cte.  </t>
  </si>
  <si>
    <t>( - ) Intereses a Devengar por CDA M/E Cte. Bco.Continental</t>
  </si>
  <si>
    <t>Otros Pasivos (Nota 14)</t>
  </si>
  <si>
    <t>Prestamos a Pagar - Terceros M/E</t>
  </si>
  <si>
    <t>Intereses a Pagar - Terceros M/E</t>
  </si>
  <si>
    <t>(-)Intereses a Vencer - Terceros M/E</t>
  </si>
  <si>
    <t xml:space="preserve">Total del Pasivo Corriente </t>
  </si>
  <si>
    <t>OTROS PASIVOS M/E (Nota 13)</t>
  </si>
  <si>
    <t>Préstamos de Directores M/E</t>
  </si>
  <si>
    <t>Intereses a Pagar Accionistas US$</t>
  </si>
  <si>
    <t>Intereses a Vencer Accionistas US$</t>
  </si>
  <si>
    <t>Bonos a Pagar US$</t>
  </si>
  <si>
    <t>Intereses a Pagar por Bonos US$</t>
  </si>
  <si>
    <t>Intereses a Vencer por Bonos US$</t>
  </si>
  <si>
    <t xml:space="preserve">  Bancos Continental CDA. M/E No Cte.</t>
  </si>
  <si>
    <t xml:space="preserve">  Intereses por Cobrar CDA M/E No Cte.</t>
  </si>
  <si>
    <t xml:space="preserve">  Intereses a Devengar por CDA. M/E No Cte.</t>
  </si>
  <si>
    <t xml:space="preserve">  Bancos Familiar CDA. M/E No Cte.</t>
  </si>
  <si>
    <t xml:space="preserve">  Intereses por Cobrar CDA M/E No Cte. Familiar</t>
  </si>
  <si>
    <t>(-)Intereses a Devengar por CDA. M/E No Cte. Familiar</t>
  </si>
  <si>
    <t xml:space="preserve">  Bancos Regional CDA. M/E No Cte.</t>
  </si>
  <si>
    <t xml:space="preserve">  Intereses por Cobrar CDA M/E No Cte. Regional</t>
  </si>
  <si>
    <t>(-)Intereses a Devengar por CDA. M/E No Cte. Regional</t>
  </si>
  <si>
    <t xml:space="preserve">Total del Pasivo No Corriente </t>
  </si>
  <si>
    <t>BALANCE GENERAL INTERMEDIO</t>
  </si>
  <si>
    <t>INFORMACION REQUERIDA SOBRE COSTOS Y GASTOS</t>
  </si>
  <si>
    <t>ANEXO H</t>
  </si>
  <si>
    <t>COSTOS DE</t>
  </si>
  <si>
    <t>GASTOS DE</t>
  </si>
  <si>
    <t>BIENES DE CAMBIO</t>
  </si>
  <si>
    <t>OTROS ACTIVOS</t>
  </si>
  <si>
    <t>ADMINISTRACIÓN</t>
  </si>
  <si>
    <t>COMERCIALIZACIÓN</t>
  </si>
  <si>
    <t>OTROS GASTOS</t>
  </si>
  <si>
    <t>Remuneraciones de Administradores, Directores, Síndicos y Consejo de Vigilancia.</t>
  </si>
  <si>
    <t>Honorarios y Remuneraciones por Servicios</t>
  </si>
  <si>
    <t>Beneficios al Personal</t>
  </si>
  <si>
    <t>Sueldos y Jornales</t>
  </si>
  <si>
    <t>Contribuciones Sociales</t>
  </si>
  <si>
    <t>Gastos de Publicidad y Propaganda</t>
  </si>
  <si>
    <t>Intereses, Multas y Recargos Impositivos</t>
  </si>
  <si>
    <t>Impuestos, Tasas y Contribuciones Impuesto a la Renta</t>
  </si>
  <si>
    <t>Intereses a Bancos e Instituciones Financieras</t>
  </si>
  <si>
    <t>Diferencia de Cambio</t>
  </si>
  <si>
    <t>Amortización de  Bienes de Uso</t>
  </si>
  <si>
    <t>Otros Gastos</t>
  </si>
  <si>
    <t>TOTALES EJERCICIO ANTERIOR</t>
  </si>
  <si>
    <t>INDICES ECONOMICOS - FINANCIEROS</t>
  </si>
  <si>
    <t>ANEXO J</t>
  </si>
  <si>
    <t>INDICES</t>
  </si>
  <si>
    <t>LIQUIDEZ (1)</t>
  </si>
  <si>
    <t>ENDEUDAMIENTO (2)</t>
  </si>
  <si>
    <t>RENTABILIDAD (3)</t>
  </si>
  <si>
    <t>(Se calcula al final del ejercicio)</t>
  </si>
  <si>
    <t xml:space="preserve">       Resultado antes del </t>
  </si>
  <si>
    <t>(1)    Activo Corriente</t>
  </si>
  <si>
    <t>(2)   Total del Pasivo</t>
  </si>
  <si>
    <t>(3)   Impuesto. a la Renta</t>
  </si>
  <si>
    <t xml:space="preserve">        Pasivo Corriente</t>
  </si>
  <si>
    <t xml:space="preserve">       Patrimonio Neto</t>
  </si>
  <si>
    <t xml:space="preserve">      Patrimonio Neto</t>
  </si>
  <si>
    <t xml:space="preserve">     Excluido el Resultado</t>
  </si>
  <si>
    <t xml:space="preserve">     del Periodo</t>
  </si>
  <si>
    <t>DATOS ESTADISTICOS</t>
  </si>
  <si>
    <t>INDICADORES ACTIVOS</t>
  </si>
  <si>
    <t>ACUMULADO AL FIN DEL PERIODO</t>
  </si>
  <si>
    <t>Volumen de Ventas (En unidades)</t>
  </si>
  <si>
    <t>Volumen de Ventas (En guaraníes)</t>
  </si>
  <si>
    <t>Cantidad de Empleados y Obreros</t>
  </si>
  <si>
    <t>Consumo de Energia (En guaraníes)</t>
  </si>
  <si>
    <t>Cantidad de Sucursales</t>
  </si>
  <si>
    <t>(Otros)</t>
  </si>
  <si>
    <t>en G.</t>
  </si>
  <si>
    <t>% Prev. s/Cartera</t>
  </si>
  <si>
    <t>A. Total Cartera no Vencida</t>
  </si>
  <si>
    <t>Composición Cartera Vencida</t>
  </si>
  <si>
    <t>B. Total Cartera Vencida</t>
  </si>
  <si>
    <t>ESTADO DE RESULTADOS</t>
  </si>
  <si>
    <t>Acciones en Otras Empresas - Compañía Administradora de Riesgos</t>
  </si>
  <si>
    <t>Otros Créditos a Cobrar No Cte.</t>
  </si>
  <si>
    <t>(-) Intereses a Vencer CDA - Visión Banco SAECA CP</t>
  </si>
  <si>
    <t>Fondos en Administración U$S</t>
  </si>
  <si>
    <t>Previsiones/Perdida por Cesión de Cartera</t>
  </si>
  <si>
    <t>Codeudores s/Prestamos Bancarios (Nota 15)</t>
  </si>
  <si>
    <t>Banco- Acreedores por Codeudoría (Nota 15)</t>
  </si>
  <si>
    <t>de 91 días en adelante</t>
  </si>
  <si>
    <t>de 1 a 90 días de atraso</t>
  </si>
  <si>
    <t xml:space="preserve">   Prestamos Bancarios US$ BID - No Cte.</t>
  </si>
  <si>
    <t xml:space="preserve">   Intereses Pagar s/ Prestamos US$ BID - No Cte.</t>
  </si>
  <si>
    <t>(-) Intereses a vencer s/Prestamos U$S BID - No Cte.</t>
  </si>
  <si>
    <t>Alquileres Pagados por Adelantado M/E</t>
  </si>
  <si>
    <t>Cheques emitidos U$S</t>
  </si>
  <si>
    <t>Sobregiro Bancario - Bco. Regional U$S</t>
  </si>
  <si>
    <t>CUENTA</t>
  </si>
  <si>
    <t>BURO DE INFORMACIÓN COMERCIAL S.A.</t>
  </si>
  <si>
    <t>BASE DE DATOS</t>
  </si>
  <si>
    <t>Acciones en Otras Empresas - BICSA</t>
  </si>
  <si>
    <t>(-) Intereses Doc.a devengar CP</t>
  </si>
  <si>
    <t>(-) Intereses Doc.a devengar LP</t>
  </si>
  <si>
    <t>Ajustes</t>
  </si>
  <si>
    <t>Por el perído intermedio comprendido entre el 01 de Enero al 31 de Diciembre de 2018</t>
  </si>
  <si>
    <t>Reserva Facultativa para Previsiones</t>
  </si>
  <si>
    <t>RESULTADOS</t>
  </si>
  <si>
    <t xml:space="preserve">ACUMULADOS </t>
  </si>
  <si>
    <t>Libros Contables</t>
  </si>
  <si>
    <t>Software en Proceso</t>
  </si>
  <si>
    <t>ACUMULADOS AL 31/12/2017</t>
  </si>
  <si>
    <t>ACUMULADOS AL 31/12/2018</t>
  </si>
  <si>
    <t>Fondos a Recuperar- Retiros WU</t>
  </si>
  <si>
    <t>Banco Cta. Cte. Sobregiro</t>
  </si>
  <si>
    <t>BALANCE GENERAL AL 31 DE MARZO DE 2019</t>
  </si>
  <si>
    <t>Correspondiente al período acumulado entre el 01 de enero de 2019</t>
  </si>
  <si>
    <t>al 31 de Marzo de 2019, comparativo  con cifras del mismo período anterior</t>
  </si>
  <si>
    <t>AL 31 DE MARZO DE 2019 Y 2018</t>
  </si>
  <si>
    <t>AL 31 DE MARZO DE 2019 y 31 DE MARZO DE 2018</t>
  </si>
  <si>
    <t>BALANCE GENERAL AL 31 DE MARZO DE 2019 Y 2018</t>
  </si>
  <si>
    <t>AL 31 DE MARZO DE 2018</t>
  </si>
  <si>
    <t>AL 31 DE  MARZO DE 2019 y AL 31 DE MARZO DE 2018</t>
  </si>
  <si>
    <t>AL 31 DE MARZO DE 2019 Y 31 DE MARZO DE 2018</t>
  </si>
  <si>
    <t>AL 31 DE MARZO DE 2019 Y AL 31 DE MARZO DE 2018</t>
  </si>
  <si>
    <t>AL 31 DE MARZO DE 2019 y AL 31 DE MARZO DE 2018</t>
  </si>
  <si>
    <t>(-) TOTAL PREVISIONES AL 31/03/2019</t>
  </si>
  <si>
    <t>TOTAL DE LA CARTERA DE CREDITOS AL 31/03/2019 (A + B)</t>
  </si>
  <si>
    <t>TOTAL NETO CARTERA DE CREDITOS AL 31/03/2019</t>
  </si>
  <si>
    <t>AL 31 DE MARZO 2019 Y 31 DE MARZO 2018</t>
  </si>
  <si>
    <t xml:space="preserve">         NOTAS A LOS ESTADOS CONTABLES </t>
  </si>
  <si>
    <t xml:space="preserve">    CORRESPONDIENTE AL 31 DE DICIEMBRE  2018 Y 2017</t>
  </si>
  <si>
    <t>1-IDENTIFICACIÓN DEL CONTRIBUYENTE</t>
  </si>
  <si>
    <t>2- EJERCICIO FISCAL</t>
  </si>
  <si>
    <t>RAZÓN SOCIAL O NOMBRES Y APELLIDOS</t>
  </si>
  <si>
    <t>IDENTIFICADOR RUC</t>
  </si>
  <si>
    <t>DESDE</t>
  </si>
  <si>
    <t>HASTA</t>
  </si>
  <si>
    <t>ELECTROBAN S.A.E.C.A</t>
  </si>
  <si>
    <t>80047663-8</t>
  </si>
  <si>
    <r>
      <rPr>
        <b/>
        <sz val="8"/>
        <color indexed="8"/>
        <rFont val="Arial"/>
        <family val="2"/>
      </rPr>
      <t>NOTA  1: EL ENTE</t>
    </r>
    <r>
      <rPr>
        <sz val="8"/>
        <color indexed="8"/>
        <rFont val="Arial"/>
        <family val="2"/>
      </rPr>
      <t xml:space="preserve">
Electroban Sociedad Anónima es una sociedad creada en fecha 03 de setiembre de 2007, según Escritura Pública Nº 44, Folio 111 y siguientes del Protocolo Comercial “A”. Fue inscripta en la Dirección General de los Registros Públicos – Sección Personas Jurídicas y Asociaciones bajo el Nº 1.247.y al Folio 5.030, de fecha 26 de setiembre de 2007.
   El capital social se fija en la suma de Gs. 510.000.000, y el objeto social será la de realizar, por cuenta propia o de terceros o asociada a terceros, las siguientes operaciones, dentro y fuera del país, sin que ello signifique limitación a sus actividades, no excluyéndose, por lo tanto, cualquier otra actividad lícita que el Directorio considere conveniente a los intereses sociales: a) Comerciales; b) Inversiones, c) Inmobiliarias; d) Industriales y e) Agropecuarias.
La Sociedad tendrá una duración de noventa y nueve (99) años contados desde la fecha de inscripción de la escritura de constitución en el Registro de Personas Jurídicas y Asociaciones.
 Aumentado el Capital Social a Gs.5.000.000.000, según Escritura Pública Nº 63 de fecha 18 de agosto de 2008, inscripta en el Registro Público de Personas Jurídicas y Asociaciones bajo el Nº 618, folio 5807 de fecha 08 de septiembre de 2008 e inscripta en el Registro Público de Comercio bajo el Nº 557, Serie “F”, folio 7229 de fecha 08 de septiembre de 2008. 
 El 29 de mayo de 2009, el capital social fue nuevamente aumentado a Gs.10.000.000.000, según Escritura Pública Nº 38, a folios 84 y siguientes del Protocolo Civil “B”. Inscripta en el Registro Público de Comercio Nº 324, Serie “F”, folio 2183 y Personas Jurídicas Nº 381, folio 4521, Serie “E” ambos el 19 de junio de 2009.
Modificados sus Estatutos Sociales por Escritura Pública Nº 66, del 10 de agosto del 2011, inscripta en el Registro Público de Comercio bajo el Nº 12, folio 116 y sgtes., serie “C”, sección Contratos, y en el Registro de Personas Jurídicas y Asociaciones bajo el Nº 110, folio 1416 y sgtes., serie “A” en fecha 8 de febrero de 2012.
Modificados sus Estatutos Sociales por Escritura Pública No 55, del 20 de abril del 2016, inscripta en el Registro Público de Comercio bajo el No 01, folio 01-09, sección Comercio, y en el Registro de Personas Jurídicas y Asociaciones bajo el No 01, folio 01-08 en fecha 13 de julio de 2016.
Modificados sus Estatutos Sociales por Escritura Pública N° 147 de fecha 10 de octubre de 2018, que aumenta el capital social a Gs. 100.000.000.000 y modifica la denominación social a ELECTROBAN S.A.E.C.A., pasada ante el Escribano Vicente Gadea (H), inscripta en el Registro Público de Comercio bajo el N° 5.201, folio 10-26, Serie Comercial y en el Registro de Personas Jurídicas y Asociaciones bajo el N° 5.047, folio 02-09, serie Comercial, en fecha 15 de noviembre de 2018. 
</t>
    </r>
    <r>
      <rPr>
        <b/>
        <sz val="8"/>
        <color indexed="8"/>
        <rFont val="Arial"/>
        <family val="2"/>
      </rPr>
      <t>NOTA  2: PRINCIPALES POLÍTICAS Y PRÁCTICAS CONTABLES</t>
    </r>
    <r>
      <rPr>
        <sz val="8"/>
        <color indexed="8"/>
        <rFont val="Arial"/>
        <family val="2"/>
      </rPr>
      <t xml:space="preserve">
En la preparación y presentación de los estados contables fueron aplicadas las  siguientes políticas de contabilidad:
</t>
    </r>
    <r>
      <rPr>
        <b/>
        <sz val="8"/>
        <color indexed="8"/>
        <rFont val="Arial"/>
        <family val="2"/>
      </rPr>
      <t xml:space="preserve">a. Moneda de Cuenta </t>
    </r>
    <r>
      <rPr>
        <sz val="8"/>
        <color indexed="8"/>
        <rFont val="Arial"/>
        <family val="2"/>
      </rPr>
      <t xml:space="preserve">
La moneda de cuenta utilizada para la elaboración de los estados contables es el guaraní, moneda oficial de la República del Paraguay.
</t>
    </r>
    <r>
      <rPr>
        <b/>
        <sz val="8"/>
        <color indexed="8"/>
        <rFont val="Arial"/>
        <family val="2"/>
      </rPr>
      <t>b. Efectos de la Inflación</t>
    </r>
    <r>
      <rPr>
        <sz val="8"/>
        <color indexed="8"/>
        <rFont val="Arial"/>
        <family val="2"/>
      </rPr>
      <t xml:space="preserve">
Los estados contables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
</t>
    </r>
    <r>
      <rPr>
        <b/>
        <sz val="8"/>
        <color indexed="8"/>
        <rFont val="Arial"/>
        <family val="2"/>
      </rPr>
      <t>c. Valuación Moneda Extranjera</t>
    </r>
    <r>
      <rPr>
        <sz val="8"/>
        <color indexed="8"/>
        <rFont val="Arial"/>
        <family val="2"/>
      </rPr>
      <t xml:space="preserve">
     Los activos y pasivos en moneda extranjera se encuentran valuados al tipo de cambio de compra y venta respectivamente, de conformidad con los principios de contabilidad generalmente aceptados.
     Las diferencias netas de cambio devengadas por fluctuaciones en los tipos de cambio entre las fechas de concertación de las operaciones y su liquidación o valuación al cierre del periodo se imputan según criterio adoptado a la cuenta Patrimonial Cobertura Cambiaria según Nota 16.
</t>
    </r>
    <r>
      <rPr>
        <b/>
        <sz val="8"/>
        <color indexed="8"/>
        <rFont val="Arial"/>
        <family val="2"/>
      </rPr>
      <t>d. Disponibilidades.</t>
    </r>
    <r>
      <rPr>
        <sz val="8"/>
        <color indexed="8"/>
        <rFont val="Arial"/>
        <family val="2"/>
      </rPr>
      <t xml:space="preserve">
Caja y Bancos se presentan a su valor nominal.
</t>
    </r>
    <r>
      <rPr>
        <b/>
        <sz val="8"/>
        <color indexed="8"/>
        <rFont val="Arial"/>
        <family val="2"/>
      </rPr>
      <t>e. Cuentas por cobrar.</t>
    </r>
    <r>
      <rPr>
        <sz val="8"/>
        <color indexed="8"/>
        <rFont val="Arial"/>
        <family val="2"/>
      </rPr>
      <t xml:space="preserve">
Los créditos se presentan por su costo menos cualquier pérdida por previsiones.
f. Previsión para Incobrables y Cobranzas
La Sociedad constituye previsiones para deudores de dudoso cobro a los efectos de crear reservas para los casos en los que no se cobren las deudas o se incurran en gastos para las cobranzas basándose en el Art. 126 de la Ley 5810/17 del Mercado de Valores.
g. Valuación de Existencias
Las existencias se valúan a su costo de adquisición y/o producción. El criterio de imputación de las unidades al costo es “precio promedio”. El valor contable de las existencias no supera el valor probable de realización de las mismas. 
Las importaciones en curso incluyen el importe facturado por el proveedor, más los gastos adicionales que se producen hasta que los bienes estén a disposición en el stock.
h. Valuación de los Bienes de Uso 
Los bienes de uso están valorizados a su costo de adquisición, más los incrementos resultantes de revalúo hechos por mandato legal (Ley 125/91) y menos la depreciación acumulada. La depreciación es calculada siguiendo el método de línea recta, a tasas reguladas por las leyes tributarias y que se consideran adecuadas para extinguir el valor bruto de los bienes al fin de su vida útil. El costo de las renovaciones y mejoras es incorporado al activo, en tanto que el de mantenimiento y reparaciones es cargado a gastos. El costo, el revalúo y la depreciación acumulada de los bienes vendidos o retirados, son eliminados de la cuenta del activo y la ganancia o pérdida es aplicada a resultado.
i. Cuentas por Pagar y Provisiones.
Las cuentas comerciales, sociales y fiscales, se expresan a su costo amortizado.
j. Capital Social
 El Capital Social de la empresa según Acta N° 23 de la Asamblea General Extraordinaria de fecha 29 de junio del dos mil dieciocho en la modificación del Art. 5° del Estatuto Social fija el capital social en la suma de G. 100.000.000.000.- (guaraníes cien mil millones), representado por 200.000 (doscientos mil) acciones de Gs. 500.000 cada una.-
k. Impuesto a la Renta.
El impuesto a la renta se basa en la utilidad contable antes de este impuesto, ajustada por las partidas que la ley exige para obtener la renta neta imponible, a la que se le aplica la tasa impositiva vigente del 10%, para la determinación del impuesto
l. Reconocimiento de Ingresos y Gastos 
Para el reconocimiento de las ganancias y pérdidas se ha aplicado el principio de lo devengado, excepto los intereses moratorios que, en algunos casos se contabilizan en el momento del cobro.
m. Definición de fondos.
Para la preparación del Estado de Flujos de Efectivo se definió como fondos a las disponibilidades.
n. Estimaciones contables.
La preparación de los estados financieros requiere por parte de la Administración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así como también los ingresos y gastos registrados en el ejercicio. Los resultados reales pueden eventualmente diferir de las estimaciones realizadas.
Estas estimaciones realizadas por la Administración de la sociedad fueron efectuadas en función de la mejor información disponible al 31 de Marzo de 2019. Sin embargo, podrían ocurrir eventos que puedan tener lugar en el futuro, y que obliguen a su modificación en los ejercicios siguientes.
El efecto en los estados financieros de las modificaciones que, en su caso, se derivasen de los ajustes a efectuar en ejercicios siguientes, se reconoce en el ejercicio en que la estimación es modificada y en los ejercicios futuros afectados, o sea, se registra en forma prospectiva.
Sin embargo, no es de conocimiento de la Administración hechos que puedan modificar significativamente las condiciones actuales.
</t>
    </r>
  </si>
  <si>
    <t xml:space="preserve">NOTA  3: COMPOSICIÓN DE DISPONIBILIDADES </t>
  </si>
  <si>
    <t>Al 31 de Marzo de 2019 la disponibilidad está compuesta de:</t>
  </si>
  <si>
    <t xml:space="preserve">NOTA  4: INVERSIONES </t>
  </si>
  <si>
    <t>Al 31 Marzo de 2019 las Inversiones arrojaron la siguiente composición</t>
  </si>
  <si>
    <t xml:space="preserve">NOTA  5: CRÉDITOS </t>
  </si>
  <si>
    <t>Al 31 de Marzo de 2019 los Créditos arrojaron la siguiente composición:</t>
  </si>
  <si>
    <t xml:space="preserve">El rubro Documentos a Cobrar incluye todos los pagarés a favor de Electroban S.A.E.C.A, en 
el corto y largo plazo.   
</t>
  </si>
  <si>
    <t>NOTA  6: OTROS CRÉDITOS</t>
  </si>
  <si>
    <t>Al 31 de Marzo de 2019 los Otros Créditos arrojaron la siguiente composición:</t>
  </si>
  <si>
    <t xml:space="preserve">NOTA  7: BIENES DE CAMBIO </t>
  </si>
  <si>
    <t>Al 31 de Marzo de 2019 los Bienes de Cambio arrojaron la siguiente composición</t>
  </si>
  <si>
    <t xml:space="preserve">NOTA  8: CARGOS DIFERIDOS </t>
  </si>
  <si>
    <t>Al 31 de Marzo de 2019 los Cargos Diferidos arrojaron la siguiente composición</t>
  </si>
  <si>
    <t xml:space="preserve">NOTA  9: DEUDAS COMERCIALES </t>
  </si>
  <si>
    <t>Al 31 de Marzo  de 2019  las Deudas Comerciales arrojaron la siguiente composición:</t>
  </si>
  <si>
    <t xml:space="preserve">NOTA  10: DEUDAS POR BIENES Y SERVICIOS </t>
  </si>
  <si>
    <t>Al 31 de Marzo  de 2019 las Deudas Por Bienes y Servicios arrojaron la siguiente composición:</t>
  </si>
  <si>
    <t xml:space="preserve">NOTA  11: DEUDAS FINANCIERAS </t>
  </si>
  <si>
    <t>Al 31 de Marzo de 2019  las Deudas Financieras arrojaron la siguiente composición</t>
  </si>
  <si>
    <t>Al 31 de marzo de 2019 las Deudas Fiscales arrojaron la siguiente composición:</t>
  </si>
  <si>
    <t>Al 31 de marzo de 2019 las Deudas Sociales arrojaron la siguiente composición:</t>
  </si>
  <si>
    <t>Al 31 de marzo de 2019 los Otros Pasivos arrojaron la siguiente composición:</t>
  </si>
  <si>
    <t>NOTA 15: COBERTURA CAMBIARIA</t>
  </si>
  <si>
    <t xml:space="preserve">La administración de la Sociedad ha adoptado como medida preventiva tendiente a reducir o anular el riesgo cambiario la realización de operaciones a través de instrumentos financieros, dado que las operaciones fueron concebidas y gestionadas para que tengan efecto compensatorio de los riesgos cambiarios, reconociendo directamente en el Patrimonio Neto el resultado de la Cobertura de riesgo de cambio que afectaran a los flujos de efectivo futuros. 
En este sentido, se observa las coberturas realizadas en el Sistema Financiero Bancario a través de los Certificados de Depósito de Ahorro por U$S 1.333.334.- (Dólares Americanos Un millón Trescientos Treinta y Tres mil Trescientos Treinta y cuatro) al 31/03/2019, para el desembolso del préstamo del Banco Interamericano de Desarrollo PR-L1073.
</t>
  </si>
  <si>
    <t>El saldo al 31 de marzo de 2019 que se expone en el Patrimonio Neto es de Gs.  1.508.858.104</t>
  </si>
  <si>
    <t>NOTA 16: SITUACIÓN DE LA CARTERA DE CRÉDITOS</t>
  </si>
  <si>
    <t xml:space="preserve">Al 31/03/2019 la sociedad fija como política constituir previsiones para malos créditos hasta el 15% de la cartera vigente conforme al Art. 126 de la Ley 5810/17.
Adicionalmente se constituyen reservas facultativas en el patrimonio neto para la cartera con mora mayor a 90 días que al 31/03/2019 asciende a Gs. 15.507.303.631.-
</t>
  </si>
  <si>
    <t>-</t>
  </si>
  <si>
    <t>TOTAL, DE LA CARTERA DE CREDITOS AL 31/03/2019 (A + B)</t>
  </si>
  <si>
    <t>TOTAL, NETO CARTERA DE CREDITOS AL 31/03/2019</t>
  </si>
  <si>
    <t>NOTA 18: HECHOS POSTERIORES AL CIERRE</t>
  </si>
  <si>
    <t>No existen otros hechos relevantes que deban informarse que tengan un impacto significativo sobre los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</si>
</sst>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4" formatCode="_-* #,##0.00\ &quot;€&quot;_-;\-* #,##0.00\ &quot;€&quot;_-;_-* &quot;-&quot;??\ &quot;€&quot;_-;_-@_-"/>
    <numFmt numFmtId="164" formatCode="_-* #,##0.00\ _€_-;\-* #,##0.00\ _€_-;_-* &quot;-&quot;??\ _€_-;_-@_-"/>
    <numFmt numFmtId="165" formatCode="_ * #,##0.00_ ;_ * \-#,##0.00_ ;_ * &quot;-&quot;??_ ;_ @_ "/>
    <numFmt numFmtId="166" formatCode="_(* #,##0_);_(* \(#,##0\);_(* &quot;-&quot;_);_(@_)"/>
    <numFmt numFmtId="167" formatCode="_(* #,##0.00_);_(* \(#,##0.00\);_(* &quot;-&quot;??_);_(@_)"/>
    <numFmt numFmtId="168" formatCode="_ &quot;Gs &quot;* #,##0.00_ ;_ &quot;Gs &quot;* \-#,##0.00_ ;_ &quot;Gs &quot;* \-??_ ;_ @_ "/>
    <numFmt numFmtId="169" formatCode="#,##0\ ;\(#,##0\)"/>
    <numFmt numFmtId="170" formatCode="_ * #,##0.00_ ;_ * \-#,##0.00_ ;_ * \-??_ ;_ @_ "/>
    <numFmt numFmtId="171" formatCode="_ * #,##0_ ;_ * \-#,##0_ ;_ * \-??_ ;_ @_ "/>
    <numFmt numFmtId="172" formatCode="#,##0_ ;\(#,##0&quot;) &quot;"/>
    <numFmt numFmtId="174" formatCode="_-* #,##0\ _€_-;\-* #,##0\ _€_-;_-* &quot;-&quot;??\ _€_-;_-@_-"/>
    <numFmt numFmtId="175" formatCode="_(* #,##0_);_(* \(#,##0\);_(* \-_);_(@_)"/>
    <numFmt numFmtId="176" formatCode="_-* #,##0\ _P_t_s_-;\-* #,##0\ _P_t_s_-;_-* &quot;- &quot;_P_t_s_-;_-@_-"/>
    <numFmt numFmtId="177" formatCode="0.0%"/>
    <numFmt numFmtId="178" formatCode="_ [$€-2]\ * #,##0.00_ ;_ [$€-2]\ * \-#,##0.00_ ;_ [$€-2]\ * &quot;-&quot;??_ "/>
    <numFmt numFmtId="179" formatCode="[$€]\ * #,##0.00\ ;[$€]\ * \-#,##0.00\ ;[$€]\ * \-#\ "/>
    <numFmt numFmtId="180" formatCode="_-* #,##0.00\ _€_-;\-* #,##0.00\ _€_-;_-* \-??\ _€_-;_-@_-"/>
    <numFmt numFmtId="181" formatCode="* #,##0\ ;* \(#,##0\);* &quot;- &quot;;@\ "/>
    <numFmt numFmtId="182" formatCode="_(* #,##0.00_);_(* \(#,##0.00\);_(* \-??_);_(@_)"/>
    <numFmt numFmtId="183" formatCode="#,##0.00\ ;\(#,##0.00\);\-#\ ;@\ "/>
    <numFmt numFmtId="184" formatCode="[$-C0A]General"/>
    <numFmt numFmtId="185" formatCode="[$-3C0A]General"/>
    <numFmt numFmtId="186" formatCode="#,##0.00&quot;    &quot;;&quot;-&quot;#,##0.00&quot;    &quot;;&quot;-&quot;#&quot;    &quot;;@&quot; &quot;"/>
    <numFmt numFmtId="187" formatCode="_ * #,##0_ ;_ * \-#,##0_ ;_ * \-_ ;_ @_ "/>
    <numFmt numFmtId="188" formatCode="* #,##0.00\ ;* \(#,##0.00\);* \-#\ ;@\ "/>
    <numFmt numFmtId="189" formatCode="* #,##0.00&quot;    &quot;;\-* #,##0.00&quot;    &quot;;* \-#&quot;    &quot;;@\ "/>
    <numFmt numFmtId="190" formatCode="#,##0.00&quot;    &quot;;\-#,##0.00&quot;    &quot;;\-#&quot;    &quot;;@\ "/>
    <numFmt numFmtId="191" formatCode="&quot; &quot;[$R$]&quot; &quot;#,##0.00&quot; &quot;;&quot;-&quot;[$R$]&quot; &quot;#,##0.00&quot; &quot;;&quot; &quot;[$R$]&quot; -&quot;00&quot; &quot;;&quot; &quot;@&quot; &quot;"/>
    <numFmt numFmtId="192" formatCode="#,##0.00&quot; &quot;[$€-C0A];[Red]&quot;-&quot;#,##0.00&quot; &quot;[$€-C0A]"/>
    <numFmt numFmtId="193" formatCode="[$G-3C0A]#,##0.00;[Red]&quot;(&quot;[$G-3C0A]#,##0.00&quot;)&quot;"/>
    <numFmt numFmtId="194" formatCode="_ [$€-2]\ * #,##0.00_ ;_ [$€-2]\ * \-#,##0.00_ ;_ [$€-2]\ * \-??_ "/>
    <numFmt numFmtId="195" formatCode="* #,##0.00\ ;* \-#,##0.00\ ;* \-#\ ;@\ "/>
    <numFmt numFmtId="196" formatCode="* #,##0\ ;* \-#,##0\ ;* \-#\ ;@\ "/>
    <numFmt numFmtId="197" formatCode="* #,##0\ ;* \-#,##0\ ;* &quot;- &quot;;@\ "/>
    <numFmt numFmtId="198" formatCode="#,##0\ ;\(#,##0&quot;) &quot;"/>
    <numFmt numFmtId="199" formatCode="* #,##0&quot;       &quot;;\-* #,##0&quot;       &quot;;* &quot;-       &quot;;@\ "/>
    <numFmt numFmtId="200" formatCode="0.0"/>
    <numFmt numFmtId="201" formatCode="#,##0.00\ ;\(#,##0.00&quot;) &quot;"/>
    <numFmt numFmtId="202" formatCode="#,##0\ ;&quot; -&quot;#,##0\ ;&quot; - &quot;;@\ "/>
    <numFmt numFmtId="203" formatCode="* #,##0.00&quot;       &quot;;\-* #,##0.00&quot;       &quot;;* &quot;-       &quot;;@\ "/>
  </numFmts>
  <fonts count="107">
    <font>
      <sz val="11"/>
      <color rgb="FF000000"/>
      <name val="Calibri"/>
      <family val="2"/>
    </font>
    <font>
      <sz val="11"/>
      <color theme="1"/>
      <name val="Calibri"/>
      <family val="2"/>
      <scheme val="minor"/>
    </font>
    <font>
      <sz val="10"/>
      <name val="Arial"/>
      <family val="2"/>
    </font>
    <font>
      <b/>
      <sz val="11"/>
      <name val="Arial"/>
      <family val="2"/>
    </font>
    <font>
      <sz val="11"/>
      <name val="Arial"/>
      <family val="2"/>
    </font>
    <font>
      <sz val="8"/>
      <name val="Arial"/>
      <family val="2"/>
    </font>
    <font>
      <b/>
      <sz val="8"/>
      <name val="Arial"/>
      <family val="2"/>
    </font>
    <font>
      <sz val="8"/>
      <color indexed="9"/>
      <name val="Arial"/>
      <family val="2"/>
    </font>
    <font>
      <b/>
      <sz val="8"/>
      <name val="Tahoma"/>
      <family val="2"/>
    </font>
    <font>
      <sz val="8"/>
      <name val="Tahoma"/>
      <family val="2"/>
    </font>
    <font>
      <sz val="9"/>
      <name val="Arial"/>
      <family val="2"/>
    </font>
    <font>
      <b/>
      <sz val="9"/>
      <name val="Arial"/>
      <family val="2"/>
    </font>
    <font>
      <b/>
      <sz val="8"/>
      <color indexed="8"/>
      <name val="Arial"/>
      <family val="2"/>
    </font>
    <font>
      <sz val="8"/>
      <color indexed="8"/>
      <name val="Arial"/>
      <family val="2"/>
    </font>
    <font>
      <i/>
      <sz val="8"/>
      <name val="Arial"/>
      <family val="2"/>
    </font>
    <font>
      <sz val="11"/>
      <color indexed="8"/>
      <name val="Calibri"/>
      <family val="2"/>
    </font>
    <font>
      <sz val="10"/>
      <color indexed="8"/>
      <name val="MS Sans Serif"/>
      <family val="2"/>
    </font>
    <font>
      <b/>
      <sz val="9"/>
      <color indexed="81"/>
      <name val="Tahoma"/>
      <family val="2"/>
    </font>
    <font>
      <sz val="11"/>
      <color indexed="8"/>
      <name val="Arial"/>
      <family val="2"/>
    </font>
    <font>
      <sz val="11"/>
      <color indexed="20"/>
      <name val="Arial1"/>
    </font>
    <font>
      <b/>
      <sz val="11"/>
      <color indexed="9"/>
      <name val="Calibri"/>
      <family val="2"/>
    </font>
    <font>
      <sz val="10"/>
      <name val="Microsoft YaHei"/>
      <family val="2"/>
    </font>
    <font>
      <sz val="10"/>
      <name val="Calibri"/>
      <family val="2"/>
      <charset val="1"/>
    </font>
    <font>
      <sz val="11"/>
      <color indexed="8"/>
      <name val="Arial1"/>
    </font>
    <font>
      <sz val="10"/>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0"/>
      <color indexed="8"/>
      <name val="Calibri"/>
      <family val="2"/>
    </font>
    <font>
      <b/>
      <sz val="11"/>
      <color indexed="8"/>
      <name val="Arial"/>
      <family val="2"/>
    </font>
    <font>
      <b/>
      <sz val="10"/>
      <name val="Arial"/>
      <family val="2"/>
    </font>
    <font>
      <sz val="10"/>
      <name val="Mangal"/>
      <family val="2"/>
    </font>
    <font>
      <sz val="11"/>
      <color indexed="10"/>
      <name val="Calibri"/>
      <family val="2"/>
    </font>
    <font>
      <sz val="10"/>
      <name val="Arial"/>
      <family val="2"/>
      <charset val="1"/>
    </font>
    <font>
      <sz val="10"/>
      <name val="Microsoft YaHei"/>
      <family val="2"/>
      <charset val="1"/>
    </font>
    <font>
      <sz val="10"/>
      <color indexed="8"/>
      <name val="Arial"/>
      <family val="2"/>
    </font>
    <font>
      <b/>
      <sz val="12"/>
      <name val="Arial"/>
      <family val="2"/>
    </font>
    <font>
      <sz val="12"/>
      <name val="Arial"/>
      <family val="2"/>
    </font>
    <font>
      <b/>
      <sz val="8"/>
      <name val="Arial"/>
      <family val="2"/>
      <charset val="1"/>
    </font>
    <font>
      <b/>
      <sz val="9"/>
      <name val="Arial"/>
      <family val="2"/>
      <charset val="1"/>
    </font>
    <font>
      <sz val="8"/>
      <name val="Arial"/>
      <family val="2"/>
      <charset val="1"/>
    </font>
    <font>
      <b/>
      <i/>
      <sz val="8"/>
      <name val="Arial"/>
      <family val="2"/>
      <charset val="1"/>
    </font>
    <font>
      <sz val="11"/>
      <color rgb="FF000000"/>
      <name val="Calibri"/>
      <family val="2"/>
    </font>
    <font>
      <sz val="11"/>
      <color theme="1"/>
      <name val="Calibri"/>
      <family val="2"/>
      <scheme val="minor"/>
    </font>
    <font>
      <sz val="11"/>
      <color theme="1"/>
      <name val="Agency FB"/>
      <family val="2"/>
    </font>
    <font>
      <sz val="11"/>
      <color theme="0"/>
      <name val="Calibri"/>
      <family val="2"/>
      <scheme val="minor"/>
    </font>
    <font>
      <b/>
      <sz val="11"/>
      <color rgb="FFFA7D00"/>
      <name val="Calibri"/>
      <family val="2"/>
      <scheme val="minor"/>
    </font>
    <font>
      <b/>
      <sz val="11"/>
      <color rgb="FFFA7D00"/>
      <name val="Agency FB"/>
      <family val="2"/>
    </font>
    <font>
      <sz val="11"/>
      <color theme="1"/>
      <name val="Arial"/>
      <family val="2"/>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3F3F76"/>
      <name val="Agency FB"/>
      <family val="2"/>
    </font>
    <font>
      <u/>
      <sz val="10.4"/>
      <color rgb="FF0000FF"/>
      <name val="Calibri"/>
      <family val="2"/>
    </font>
    <font>
      <sz val="10"/>
      <color theme="1"/>
      <name val="Arial"/>
      <family val="2"/>
    </font>
    <font>
      <b/>
      <i/>
      <sz val="16"/>
      <color rgb="FF000000"/>
      <name val="Arial"/>
      <family val="2"/>
    </font>
    <font>
      <b/>
      <i/>
      <sz val="16"/>
      <color theme="1"/>
      <name val="Liberation Sans"/>
      <family val="2"/>
    </font>
    <font>
      <u/>
      <sz val="10"/>
      <color rgb="FF0000FF"/>
      <name val="Arial"/>
      <family val="2"/>
    </font>
    <font>
      <sz val="11"/>
      <color rgb="FF9C0006"/>
      <name val="Calibri"/>
      <family val="2"/>
      <scheme val="minor"/>
    </font>
    <font>
      <sz val="11"/>
      <color rgb="FF000000"/>
      <name val="Arial"/>
      <family val="2"/>
    </font>
    <font>
      <sz val="10"/>
      <color rgb="FF000000"/>
      <name val="Arial"/>
      <family val="2"/>
    </font>
    <font>
      <sz val="11"/>
      <color rgb="FF000000"/>
      <name val="Calibri"/>
      <family val="2"/>
      <charset val="1"/>
    </font>
    <font>
      <sz val="12"/>
      <color theme="1"/>
      <name val="Calibri"/>
      <family val="2"/>
      <scheme val="minor"/>
    </font>
    <font>
      <sz val="11"/>
      <color rgb="FF9C6500"/>
      <name val="Calibri"/>
      <family val="2"/>
      <scheme val="minor"/>
    </font>
    <font>
      <sz val="11"/>
      <color theme="1"/>
      <name val="Liberation Sans"/>
      <family val="2"/>
    </font>
    <font>
      <b/>
      <i/>
      <u/>
      <sz val="11"/>
      <color rgb="FF000000"/>
      <name val="Arial"/>
      <family val="2"/>
    </font>
    <font>
      <b/>
      <i/>
      <u/>
      <sz val="11"/>
      <color theme="1"/>
      <name val="Liberation Sans"/>
      <family val="2"/>
    </font>
    <font>
      <b/>
      <sz val="11"/>
      <color rgb="FF3F3F3F"/>
      <name val="Calibri"/>
      <family val="2"/>
      <scheme val="minor"/>
    </font>
    <font>
      <sz val="11"/>
      <color rgb="FF000000"/>
      <name val="Mangal"/>
      <family val="2"/>
    </font>
    <font>
      <sz val="11"/>
      <color rgb="FF000000"/>
      <name val="Microsoft YaHei"/>
      <family val="2"/>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8"/>
      <color rgb="FF000000"/>
      <name val="Arial"/>
      <family val="2"/>
    </font>
    <font>
      <sz val="8"/>
      <color rgb="FFFFFFFF"/>
      <name val="Arial"/>
      <family val="2"/>
    </font>
    <font>
      <sz val="10"/>
      <color theme="0"/>
      <name val="Arial"/>
      <family val="2"/>
    </font>
    <font>
      <sz val="8"/>
      <color theme="0"/>
      <name val="Arial"/>
      <family val="2"/>
    </font>
    <font>
      <sz val="8"/>
      <color rgb="FFFF0000"/>
      <name val="Arial"/>
      <family val="2"/>
    </font>
    <font>
      <b/>
      <sz val="8"/>
      <color theme="0"/>
      <name val="Arial"/>
      <family val="2"/>
    </font>
    <font>
      <b/>
      <sz val="8"/>
      <color rgb="FF000000"/>
      <name val="Arial"/>
      <family val="2"/>
      <charset val="1"/>
    </font>
    <font>
      <sz val="8"/>
      <color rgb="FF000000"/>
      <name val="Arial"/>
      <family val="2"/>
      <charset val="1"/>
    </font>
    <font>
      <b/>
      <u/>
      <sz val="11"/>
      <color theme="1"/>
      <name val="Calibri"/>
      <family val="2"/>
      <scheme val="minor"/>
    </font>
    <font>
      <b/>
      <sz val="10"/>
      <color rgb="FFFF0000"/>
      <name val="ARIAL"/>
      <family val="2"/>
    </font>
    <font>
      <sz val="10"/>
      <color indexed="9"/>
      <name val="Arial"/>
      <family val="2"/>
    </font>
    <font>
      <b/>
      <sz val="10"/>
      <color indexed="9"/>
      <name val="Arial"/>
      <family val="2"/>
    </font>
    <font>
      <sz val="9"/>
      <color indexed="9"/>
      <name val="Arial"/>
      <family val="2"/>
    </font>
    <font>
      <b/>
      <sz val="9"/>
      <color indexed="9"/>
      <name val="Arial"/>
      <family val="2"/>
    </font>
    <font>
      <b/>
      <sz val="10"/>
      <color indexed="8"/>
      <name val="ARIAL"/>
      <family val="2"/>
    </font>
    <font>
      <b/>
      <sz val="6"/>
      <name val="Arial"/>
      <family val="2"/>
    </font>
    <font>
      <b/>
      <sz val="7"/>
      <name val="Arial"/>
      <family val="2"/>
    </font>
    <font>
      <sz val="7"/>
      <name val="Arial"/>
      <family val="2"/>
    </font>
    <font>
      <b/>
      <u/>
      <sz val="8"/>
      <name val="Arial"/>
      <family val="2"/>
    </font>
    <font>
      <sz val="8"/>
      <color indexed="22"/>
      <name val="Arial"/>
      <family val="2"/>
    </font>
    <font>
      <u/>
      <sz val="10"/>
      <color indexed="12"/>
      <name val="Arial"/>
      <family val="2"/>
    </font>
    <font>
      <b/>
      <u/>
      <sz val="11"/>
      <color theme="0"/>
      <name val="Arial"/>
      <family val="2"/>
    </font>
    <font>
      <b/>
      <sz val="11"/>
      <color rgb="FF000000"/>
      <name val="Calibri"/>
      <family val="2"/>
    </font>
    <font>
      <sz val="9"/>
      <color indexed="8"/>
      <name val="Arial"/>
      <family val="2"/>
    </font>
    <font>
      <sz val="11"/>
      <color indexed="8"/>
      <name val="Calibri"/>
      <family val="2"/>
      <charset val="1"/>
    </font>
    <font>
      <b/>
      <sz val="8"/>
      <color indexed="8"/>
      <name val="Arial"/>
      <family val="2"/>
      <charset val="1"/>
    </font>
    <font>
      <sz val="8"/>
      <color indexed="8"/>
      <name val="Arial"/>
      <family val="2"/>
      <charset val="1"/>
    </font>
    <font>
      <sz val="10"/>
      <name val="Times New Roman"/>
      <family val="1"/>
    </font>
    <font>
      <b/>
      <u/>
      <sz val="11"/>
      <color rgb="FF000000"/>
      <name val="Calibri"/>
      <family val="2"/>
    </font>
    <font>
      <b/>
      <sz val="11"/>
      <name val="Tahoma"/>
      <family val="2"/>
    </font>
  </fonts>
  <fills count="51">
    <fill>
      <patternFill patternType="none"/>
    </fill>
    <fill>
      <patternFill patternType="gray125"/>
    </fill>
    <fill>
      <patternFill patternType="solid">
        <fgColor indexed="42"/>
      </patternFill>
    </fill>
    <fill>
      <patternFill patternType="solid">
        <fgColor indexed="47"/>
      </patternFill>
    </fill>
    <fill>
      <patternFill patternType="solid">
        <fgColor indexed="55"/>
      </patternFill>
    </fill>
    <fill>
      <patternFill patternType="solid">
        <fgColor indexed="45"/>
        <bgColor indexed="47"/>
      </patternFill>
    </fill>
    <fill>
      <patternFill patternType="solid">
        <fgColor indexed="26"/>
      </patternFill>
    </fill>
    <fill>
      <patternFill patternType="solid">
        <fgColor indexed="42"/>
        <bgColor indexed="27"/>
      </patternFill>
    </fill>
    <fill>
      <patternFill patternType="solid">
        <fgColor indexed="9"/>
        <bgColor indexed="26"/>
      </patternFill>
    </fill>
    <fill>
      <patternFill patternType="solid">
        <fgColor indexed="22"/>
        <bgColor indexed="31"/>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79998168889431442"/>
        <bgColor theme="6" tint="0.79998168889431442"/>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FFCC"/>
        <bgColor rgb="FFFFFFFF"/>
      </patternFill>
    </fill>
    <fill>
      <patternFill patternType="solid">
        <fgColor rgb="FFCCFFCC"/>
        <bgColor rgb="FFCCFFFF"/>
      </patternFill>
    </fill>
    <fill>
      <patternFill patternType="solid">
        <fgColor rgb="FFFFFFFF"/>
        <bgColor rgb="FFFFFFCC"/>
      </patternFill>
    </fill>
    <fill>
      <patternFill patternType="solid">
        <fgColor rgb="FFFFFF00"/>
        <bgColor indexed="64"/>
      </patternFill>
    </fill>
    <fill>
      <patternFill patternType="solid">
        <fgColor theme="0" tint="-0.14999847407452621"/>
        <bgColor indexed="64"/>
      </patternFill>
    </fill>
    <fill>
      <patternFill patternType="solid">
        <fgColor indexed="43"/>
        <bgColor indexed="26"/>
      </patternFill>
    </fill>
    <fill>
      <patternFill patternType="solid">
        <fgColor theme="0"/>
        <bgColor indexed="64"/>
      </patternFill>
    </fill>
    <fill>
      <patternFill patternType="solid">
        <fgColor theme="0" tint="-0.34998626667073579"/>
        <bgColor indexed="64"/>
      </patternFill>
    </fill>
    <fill>
      <patternFill patternType="solid">
        <fgColor rgb="FFD9D9D9"/>
        <bgColor indexed="64"/>
      </patternFill>
    </fill>
    <fill>
      <patternFill patternType="solid">
        <fgColor rgb="FFA6A6A6"/>
        <bgColor indexed="64"/>
      </patternFill>
    </fill>
  </fills>
  <borders count="15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23"/>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bottom style="hair">
        <color indexed="23"/>
      </bottom>
      <diagonal/>
    </border>
    <border>
      <left/>
      <right style="thin">
        <color indexed="8"/>
      </right>
      <top/>
      <bottom style="hair">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8"/>
      </right>
      <top/>
      <bottom style="thin">
        <color indexed="8"/>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64"/>
      </left>
      <right/>
      <top style="hair">
        <color indexed="64"/>
      </top>
      <bottom style="hair">
        <color indexed="64"/>
      </bottom>
      <diagonal/>
    </border>
    <border>
      <left style="thin">
        <color indexed="8"/>
      </left>
      <right style="thin">
        <color indexed="8"/>
      </right>
      <top/>
      <bottom style="thin">
        <color indexed="8"/>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C0C0C0"/>
      </left>
      <right style="thin">
        <color rgb="FFC0C0C0"/>
      </right>
      <top style="thin">
        <color rgb="FFC0C0C0"/>
      </top>
      <bottom style="thin">
        <color rgb="FFC0C0C0"/>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bottom style="hair">
        <color rgb="FF808080"/>
      </bottom>
      <diagonal/>
    </border>
    <border>
      <left/>
      <right style="thin">
        <color indexed="64"/>
      </right>
      <top/>
      <bottom style="hair">
        <color rgb="FF808080"/>
      </bottom>
      <diagonal/>
    </border>
    <border>
      <left style="thin">
        <color indexed="8"/>
      </left>
      <right/>
      <top/>
      <bottom style="thin">
        <color indexed="8"/>
      </bottom>
      <diagonal/>
    </border>
    <border>
      <left style="medium">
        <color indexed="8"/>
      </left>
      <right style="thin">
        <color indexed="8"/>
      </right>
      <top style="medium">
        <color indexed="8"/>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bottom/>
      <diagonal/>
    </border>
    <border>
      <left style="thin">
        <color indexed="8"/>
      </left>
      <right style="medium">
        <color indexed="8"/>
      </right>
      <top style="thin">
        <color indexed="8"/>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style="thin">
        <color indexed="8"/>
      </left>
      <right style="medium">
        <color indexed="8"/>
      </right>
      <top style="medium">
        <color indexed="8"/>
      </top>
      <bottom/>
      <diagonal/>
    </border>
    <border>
      <left style="medium">
        <color indexed="8"/>
      </left>
      <right/>
      <top style="thin">
        <color indexed="8"/>
      </top>
      <bottom/>
      <diagonal/>
    </border>
    <border>
      <left style="medium">
        <color indexed="8"/>
      </left>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bottom style="hair">
        <color indexed="8"/>
      </bottom>
      <diagonal/>
    </border>
    <border>
      <left/>
      <right/>
      <top/>
      <bottom style="hair">
        <color indexed="8"/>
      </bottom>
      <diagonal/>
    </border>
    <border>
      <left style="thin">
        <color indexed="8"/>
      </left>
      <right/>
      <top/>
      <bottom style="medium">
        <color indexed="8"/>
      </bottom>
      <diagonal/>
    </border>
    <border>
      <left/>
      <right style="thin">
        <color indexed="8"/>
      </right>
      <top/>
      <bottom style="medium">
        <color indexed="8"/>
      </bottom>
      <diagonal/>
    </border>
    <border>
      <left/>
      <right/>
      <top/>
      <bottom style="medium">
        <color indexed="8"/>
      </bottom>
      <diagonal/>
    </border>
    <border>
      <left style="thin">
        <color indexed="8"/>
      </left>
      <right/>
      <top style="medium">
        <color indexed="8"/>
      </top>
      <bottom/>
      <diagonal/>
    </border>
    <border>
      <left/>
      <right style="thin">
        <color indexed="8"/>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bottom style="medium">
        <color indexed="8"/>
      </bottom>
      <diagonal/>
    </border>
    <border>
      <left style="hair">
        <color indexed="8"/>
      </left>
      <right style="hair">
        <color indexed="8"/>
      </right>
      <top style="thin">
        <color indexed="8"/>
      </top>
      <bottom/>
      <diagonal/>
    </border>
    <border>
      <left style="hair">
        <color indexed="8"/>
      </left>
      <right/>
      <top style="thin">
        <color indexed="8"/>
      </top>
      <bottom/>
      <diagonal/>
    </border>
    <border>
      <left style="thin">
        <color indexed="8"/>
      </left>
      <right/>
      <top/>
      <bottom style="medium">
        <color indexed="22"/>
      </bottom>
      <diagonal/>
    </border>
    <border>
      <left style="hair">
        <color indexed="8"/>
      </left>
      <right style="hair">
        <color indexed="8"/>
      </right>
      <top/>
      <bottom/>
      <diagonal/>
    </border>
    <border>
      <left style="hair">
        <color indexed="8"/>
      </left>
      <right/>
      <top/>
      <bottom/>
      <diagonal/>
    </border>
    <border>
      <left style="thin">
        <color indexed="8"/>
      </left>
      <right/>
      <top style="medium">
        <color indexed="22"/>
      </top>
      <bottom style="thin">
        <color indexed="8"/>
      </bottom>
      <diagonal/>
    </border>
    <border>
      <left style="hair">
        <color indexed="8"/>
      </left>
      <right style="hair">
        <color indexed="8"/>
      </right>
      <top/>
      <bottom style="thin">
        <color indexed="8"/>
      </bottom>
      <diagonal/>
    </border>
    <border>
      <left style="hair">
        <color indexed="8"/>
      </left>
      <right/>
      <top/>
      <bottom style="thin">
        <color indexed="8"/>
      </bottom>
      <diagonal/>
    </border>
    <border>
      <left style="thin">
        <color indexed="8"/>
      </left>
      <right style="hair">
        <color indexed="8"/>
      </right>
      <top style="medium">
        <color indexed="22"/>
      </top>
      <bottom style="thin">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hair">
        <color indexed="8"/>
      </left>
      <right style="hair">
        <color indexed="8"/>
      </right>
      <top style="thin">
        <color indexed="8"/>
      </top>
      <bottom style="double">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medium">
        <color indexed="22"/>
      </top>
      <bottom style="hair">
        <color indexed="8"/>
      </bottom>
      <diagonal/>
    </border>
    <border>
      <left style="hair">
        <color indexed="8"/>
      </left>
      <right style="hair">
        <color indexed="8"/>
      </right>
      <top/>
      <bottom style="hair">
        <color indexed="8"/>
      </bottom>
      <diagonal/>
    </border>
    <border>
      <left style="hair">
        <color indexed="8"/>
      </left>
      <right/>
      <top/>
      <bottom style="hair">
        <color indexed="8"/>
      </bottom>
      <diagonal/>
    </border>
    <border>
      <left style="thin">
        <color indexed="8"/>
      </left>
      <right style="hair">
        <color indexed="8"/>
      </right>
      <top style="thin">
        <color indexed="8"/>
      </top>
      <bottom style="double">
        <color indexed="8"/>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medium">
        <color indexed="64"/>
      </right>
      <top style="hair">
        <color indexed="8"/>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double">
        <color indexed="64"/>
      </bottom>
      <diagonal/>
    </border>
    <border>
      <left/>
      <right style="medium">
        <color indexed="64"/>
      </right>
      <top style="medium">
        <color indexed="64"/>
      </top>
      <bottom style="double">
        <color indexed="64"/>
      </bottom>
      <diagonal/>
    </border>
    <border>
      <left/>
      <right/>
      <top/>
      <bottom style="double">
        <color indexed="64"/>
      </bottom>
      <diagonal/>
    </border>
    <border>
      <left style="medium">
        <color indexed="64"/>
      </left>
      <right style="medium">
        <color indexed="64"/>
      </right>
      <top style="medium">
        <color indexed="64"/>
      </top>
      <bottom style="double">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rgb="FF000000"/>
      </bottom>
      <diagonal/>
    </border>
    <border>
      <left/>
      <right/>
      <top style="medium">
        <color indexed="64"/>
      </top>
      <bottom style="medium">
        <color indexed="64"/>
      </bottom>
      <diagonal/>
    </border>
    <border>
      <left/>
      <right style="medium">
        <color rgb="FF000000"/>
      </right>
      <top style="medium">
        <color indexed="64"/>
      </top>
      <bottom/>
      <diagonal/>
    </border>
    <border>
      <left/>
      <right style="medium">
        <color rgb="FF000000"/>
      </right>
      <top/>
      <bottom style="medium">
        <color indexed="64"/>
      </bottom>
      <diagonal/>
    </border>
  </borders>
  <cellStyleXfs count="2888">
    <xf numFmtId="0" fontId="0" fillId="0" borderId="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5" fillId="13"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7" fillId="29" borderId="60" applyNumberFormat="0" applyAlignment="0" applyProtection="0"/>
    <xf numFmtId="0" fontId="48" fillId="29" borderId="60" applyNumberFormat="0" applyAlignment="0" applyProtection="0"/>
    <xf numFmtId="0" fontId="2" fillId="0" borderId="0" applyBorder="0" applyProtection="0"/>
    <xf numFmtId="0" fontId="49" fillId="0" borderId="0"/>
    <xf numFmtId="0" fontId="2" fillId="0" borderId="0" applyBorder="0" applyProtection="0">
      <alignment horizontal="left"/>
    </xf>
    <xf numFmtId="0" fontId="49" fillId="0" borderId="0">
      <alignment horizontal="left"/>
    </xf>
    <xf numFmtId="0" fontId="18" fillId="0" borderId="0" applyNumberFormat="0" applyFill="0" applyBorder="0" applyProtection="0">
      <alignment horizontal="left"/>
    </xf>
    <xf numFmtId="0" fontId="50" fillId="30" borderId="61" applyNumberFormat="0" applyAlignment="0" applyProtection="0"/>
    <xf numFmtId="0" fontId="51" fillId="0" borderId="62" applyNumberFormat="0" applyFill="0" applyAlignment="0" applyProtection="0"/>
    <xf numFmtId="0" fontId="19" fillId="5" borderId="0" applyBorder="0" applyProtection="0"/>
    <xf numFmtId="0" fontId="19" fillId="5" borderId="0" applyBorder="0" applyProtection="0"/>
    <xf numFmtId="0" fontId="20" fillId="4" borderId="2" applyNumberFormat="0" applyAlignment="0" applyProtection="0"/>
    <xf numFmtId="0" fontId="52" fillId="0" borderId="0" applyNumberFormat="0" applyFill="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34" borderId="0" applyNumberFormat="0" applyBorder="0" applyAlignment="0" applyProtection="0"/>
    <xf numFmtId="0" fontId="46" fillId="35" borderId="0" applyNumberFormat="0" applyBorder="0" applyAlignment="0" applyProtection="0"/>
    <xf numFmtId="0" fontId="46" fillId="36" borderId="0" applyNumberFormat="0" applyBorder="0" applyAlignment="0" applyProtection="0"/>
    <xf numFmtId="0" fontId="53" fillId="37" borderId="60" applyNumberFormat="0" applyAlignment="0" applyProtection="0"/>
    <xf numFmtId="0" fontId="54" fillId="37" borderId="60" applyNumberFormat="0" applyAlignment="0" applyProtection="0"/>
    <xf numFmtId="0" fontId="2" fillId="0" borderId="0" applyBorder="0" applyProtection="0"/>
    <xf numFmtId="178" fontId="2" fillId="0" borderId="0" applyFont="0" applyFill="0" applyBorder="0" applyAlignment="0" applyProtection="0"/>
    <xf numFmtId="179" fontId="15" fillId="0" borderId="0"/>
    <xf numFmtId="178" fontId="2" fillId="0" borderId="0" applyFont="0" applyFill="0" applyBorder="0" applyAlignment="0" applyProtection="0"/>
    <xf numFmtId="179" fontId="15" fillId="0" borderId="0"/>
    <xf numFmtId="178" fontId="2" fillId="0" borderId="0" applyFont="0" applyFill="0" applyBorder="0" applyAlignment="0" applyProtection="0"/>
    <xf numFmtId="194" fontId="2" fillId="0" borderId="0" applyFill="0" applyBorder="0" applyAlignment="0" applyProtection="0"/>
    <xf numFmtId="180" fontId="2" fillId="0" borderId="0"/>
    <xf numFmtId="0" fontId="2" fillId="0" borderId="0"/>
    <xf numFmtId="181" fontId="15" fillId="0" borderId="0"/>
    <xf numFmtId="0" fontId="2" fillId="0" borderId="0"/>
    <xf numFmtId="182" fontId="15" fillId="0" borderId="0"/>
    <xf numFmtId="182" fontId="15" fillId="0" borderId="0"/>
    <xf numFmtId="183" fontId="21" fillId="0" borderId="0" applyFill="0" applyBorder="0" applyAlignment="0" applyProtection="0"/>
    <xf numFmtId="0" fontId="2" fillId="0" borderId="0"/>
    <xf numFmtId="0" fontId="2" fillId="0" borderId="0"/>
    <xf numFmtId="0" fontId="2" fillId="0" borderId="0"/>
    <xf numFmtId="0" fontId="22" fillId="0" borderId="0"/>
    <xf numFmtId="184" fontId="55" fillId="0" borderId="0"/>
    <xf numFmtId="0" fontId="2" fillId="0" borderId="0"/>
    <xf numFmtId="0" fontId="2" fillId="0" borderId="0"/>
    <xf numFmtId="185" fontId="43" fillId="0" borderId="0" applyBorder="0" applyProtection="0"/>
    <xf numFmtId="0" fontId="23" fillId="0" borderId="0"/>
    <xf numFmtId="0" fontId="24" fillId="0" borderId="0"/>
    <xf numFmtId="185" fontId="15" fillId="0" borderId="0"/>
    <xf numFmtId="0" fontId="24" fillId="0" borderId="0"/>
    <xf numFmtId="0" fontId="15" fillId="0" borderId="0"/>
    <xf numFmtId="0" fontId="2" fillId="0" borderId="0"/>
    <xf numFmtId="185" fontId="24" fillId="0" borderId="0"/>
    <xf numFmtId="0" fontId="24" fillId="0" borderId="0"/>
    <xf numFmtId="185" fontId="24" fillId="0" borderId="0"/>
    <xf numFmtId="0" fontId="15" fillId="0" borderId="0"/>
    <xf numFmtId="0" fontId="56" fillId="0" borderId="0"/>
    <xf numFmtId="0" fontId="2" fillId="0" borderId="0"/>
    <xf numFmtId="9" fontId="2" fillId="0" borderId="0"/>
    <xf numFmtId="9" fontId="15" fillId="0" borderId="0"/>
    <xf numFmtId="9" fontId="2" fillId="0" borderId="0"/>
    <xf numFmtId="186" fontId="43" fillId="0" borderId="0"/>
    <xf numFmtId="0" fontId="25" fillId="2" borderId="0" applyNumberFormat="0" applyBorder="0" applyAlignment="0" applyProtection="0"/>
    <xf numFmtId="0" fontId="57" fillId="0" borderId="0">
      <alignment horizontal="center"/>
    </xf>
    <xf numFmtId="0" fontId="58" fillId="0" borderId="0">
      <alignment horizontal="center"/>
    </xf>
    <xf numFmtId="0" fontId="26" fillId="0" borderId="0" applyNumberFormat="0" applyFill="0" applyBorder="0" applyAlignment="0" applyProtection="0"/>
    <xf numFmtId="0" fontId="57" fillId="0" borderId="0">
      <alignment horizontal="center" textRotation="90"/>
    </xf>
    <xf numFmtId="0" fontId="58" fillId="0" borderId="0">
      <alignment horizontal="center" textRotation="90"/>
    </xf>
    <xf numFmtId="0" fontId="59" fillId="0" borderId="0" applyBorder="0" applyAlignment="0" applyProtection="0"/>
    <xf numFmtId="0" fontId="60" fillId="38" borderId="0" applyNumberFormat="0" applyBorder="0" applyAlignment="0" applyProtection="0"/>
    <xf numFmtId="0" fontId="27" fillId="3" borderId="1" applyNumberFormat="0" applyAlignment="0" applyProtection="0"/>
    <xf numFmtId="0" fontId="27" fillId="3" borderId="1" applyNumberFormat="0" applyAlignment="0" applyProtection="0"/>
    <xf numFmtId="0" fontId="28" fillId="0" borderId="3" applyNumberFormat="0" applyFill="0" applyAlignment="0" applyProtection="0"/>
    <xf numFmtId="170" fontId="2" fillId="0" borderId="0" applyBorder="0" applyAlignment="0" applyProtection="0"/>
    <xf numFmtId="166" fontId="43"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2" fillId="0" borderId="0" applyBorder="0" applyAlignment="0" applyProtection="0"/>
    <xf numFmtId="166" fontId="4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15"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15" fillId="0" borderId="0" applyFont="0" applyFill="0" applyBorder="0" applyAlignment="0" applyProtection="0"/>
    <xf numFmtId="187" fontId="2" fillId="0" borderId="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16"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66" fontId="44" fillId="0" borderId="0" applyFont="0" applyFill="0" applyBorder="0" applyAlignment="0" applyProtection="0"/>
    <xf numFmtId="176" fontId="2" fillId="0" borderId="0" applyFill="0" applyBorder="0" applyAlignment="0" applyProtection="0"/>
    <xf numFmtId="167" fontId="13"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13"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70" fontId="2" fillId="0" borderId="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88" fontId="15" fillId="0" borderId="0"/>
    <xf numFmtId="188" fontId="15" fillId="0" borderId="0"/>
    <xf numFmtId="167" fontId="13"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7" fontId="2"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82" fontId="2" fillId="0" borderId="0" applyFill="0" applyBorder="0" applyAlignment="0" applyProtection="0"/>
    <xf numFmtId="174" fontId="2" fillId="0" borderId="0" applyFont="0" applyFill="0" applyBorder="0" applyAlignment="0" applyProtection="0"/>
    <xf numFmtId="167" fontId="15" fillId="0" borderId="0" applyFont="0" applyFill="0" applyBorder="0" applyAlignment="0" applyProtection="0"/>
    <xf numFmtId="167" fontId="13" fillId="0" borderId="0" applyFont="0" applyFill="0" applyBorder="0" applyAlignment="0" applyProtection="0"/>
    <xf numFmtId="188" fontId="15" fillId="0" borderId="0"/>
    <xf numFmtId="188" fontId="15" fillId="0" borderId="0"/>
    <xf numFmtId="167" fontId="61" fillId="0" borderId="0" applyFont="0" applyFill="0" applyBorder="0" applyAlignment="0" applyProtection="0"/>
    <xf numFmtId="174" fontId="2"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2" fillId="0" borderId="0" applyFont="0" applyFill="0" applyBorder="0" applyAlignment="0" applyProtection="0"/>
    <xf numFmtId="167" fontId="13" fillId="0" borderId="0" applyFont="0" applyFill="0" applyBorder="0" applyAlignment="0" applyProtection="0"/>
    <xf numFmtId="164" fontId="62"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80" fontId="15" fillId="0" borderId="0" applyFill="0" applyBorder="0" applyAlignment="0" applyProtection="0"/>
    <xf numFmtId="167" fontId="21"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15"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44" fillId="0" borderId="0" applyFont="0" applyFill="0" applyBorder="0" applyAlignment="0" applyProtection="0"/>
    <xf numFmtId="167" fontId="13" fillId="0" borderId="0" applyFont="0" applyFill="0" applyBorder="0" applyAlignment="0" applyProtection="0"/>
    <xf numFmtId="164" fontId="44" fillId="0" borderId="0" applyFont="0" applyFill="0" applyBorder="0" applyAlignment="0" applyProtection="0"/>
    <xf numFmtId="189" fontId="15" fillId="0" borderId="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82" fontId="34" fillId="0" borderId="0"/>
    <xf numFmtId="188" fontId="15" fillId="0" borderId="0"/>
    <xf numFmtId="165" fontId="2"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15"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70" fontId="2" fillId="0" borderId="0" applyBorder="0" applyAlignment="0" applyProtection="0"/>
    <xf numFmtId="190" fontId="15" fillId="0" borderId="0"/>
    <xf numFmtId="164" fontId="63"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64" fillId="0" borderId="0" applyFont="0" applyFill="0" applyBorder="0" applyAlignment="0" applyProtection="0"/>
    <xf numFmtId="164" fontId="44" fillId="0" borderId="0" applyFont="0" applyFill="0" applyBorder="0" applyAlignment="0" applyProtection="0"/>
    <xf numFmtId="165" fontId="2"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70" fontId="2" fillId="0" borderId="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13"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88" fontId="15" fillId="0" borderId="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82" fontId="2" fillId="0" borderId="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70" fontId="2" fillId="0" borderId="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70" fontId="2" fillId="0" borderId="0" applyFill="0" applyBorder="0" applyAlignment="0" applyProtection="0"/>
    <xf numFmtId="164" fontId="44" fillId="0" borderId="0" applyFont="0" applyFill="0" applyBorder="0" applyAlignment="0" applyProtection="0"/>
    <xf numFmtId="167" fontId="13" fillId="0" borderId="0" applyFont="0" applyFill="0" applyBorder="0" applyAlignment="0" applyProtection="0"/>
    <xf numFmtId="167" fontId="15"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70" fontId="2" fillId="0" borderId="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70" fontId="2" fillId="0" borderId="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7"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64" fontId="44" fillId="0" borderId="0" applyFont="0" applyFill="0" applyBorder="0" applyAlignment="0" applyProtection="0"/>
    <xf numFmtId="191" fontId="43" fillId="0" borderId="0" applyFont="0" applyFill="0" applyBorder="0" applyAlignment="0" applyProtection="0"/>
    <xf numFmtId="168" fontId="2" fillId="0" borderId="0" applyBorder="0" applyAlignment="0" applyProtection="0"/>
    <xf numFmtId="168" fontId="2" fillId="0" borderId="0" applyFill="0" applyBorder="0" applyAlignment="0" applyProtection="0"/>
    <xf numFmtId="44" fontId="2" fillId="0" borderId="0" applyFont="0" applyFill="0" applyBorder="0" applyAlignment="0" applyProtection="0"/>
    <xf numFmtId="168" fontId="2" fillId="0" borderId="0" applyBorder="0" applyAlignment="0" applyProtection="0"/>
    <xf numFmtId="0" fontId="65" fillId="39" borderId="0" applyNumberFormat="0" applyBorder="0" applyAlignment="0" applyProtection="0"/>
    <xf numFmtId="0" fontId="44" fillId="0" borderId="0"/>
    <xf numFmtId="0" fontId="16" fillId="0" borderId="0"/>
    <xf numFmtId="0" fontId="44" fillId="0" borderId="0"/>
    <xf numFmtId="0" fontId="44" fillId="0" borderId="0"/>
    <xf numFmtId="0" fontId="44" fillId="0" borderId="0"/>
    <xf numFmtId="0" fontId="44" fillId="0" borderId="0"/>
    <xf numFmtId="0" fontId="15" fillId="0" borderId="0"/>
    <xf numFmtId="0" fontId="44" fillId="0" borderId="0"/>
    <xf numFmtId="0" fontId="6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1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6"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1" fillId="0" borderId="0"/>
    <xf numFmtId="185" fontId="15" fillId="0" borderId="0"/>
    <xf numFmtId="185" fontId="15" fillId="0" borderId="0"/>
    <xf numFmtId="0" fontId="44" fillId="0" borderId="0"/>
    <xf numFmtId="0" fontId="2"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6" fillId="0" borderId="0"/>
    <xf numFmtId="0" fontId="16"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5" fillId="0" borderId="0"/>
    <xf numFmtId="0" fontId="34" fillId="0" borderId="0"/>
    <xf numFmtId="0" fontId="44" fillId="0" borderId="0"/>
    <xf numFmtId="0" fontId="3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8" fillId="0" borderId="0"/>
    <xf numFmtId="0" fontId="6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4" fillId="0" borderId="0"/>
    <xf numFmtId="0" fontId="2" fillId="0" borderId="0"/>
    <xf numFmtId="0" fontId="16" fillId="0" borderId="0"/>
    <xf numFmtId="0" fontId="16" fillId="0" borderId="0"/>
    <xf numFmtId="0" fontId="2" fillId="0" borderId="0"/>
    <xf numFmtId="0" fontId="29" fillId="0" borderId="0"/>
    <xf numFmtId="0" fontId="16" fillId="0" borderId="0"/>
    <xf numFmtId="0" fontId="2" fillId="0" borderId="0"/>
    <xf numFmtId="0" fontId="6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6" fillId="0" borderId="0"/>
    <xf numFmtId="0" fontId="44" fillId="0" borderId="0"/>
    <xf numFmtId="0" fontId="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4" fillId="0" borderId="0"/>
    <xf numFmtId="0" fontId="44" fillId="0" borderId="0"/>
    <xf numFmtId="0" fontId="44" fillId="0" borderId="0"/>
    <xf numFmtId="0" fontId="44" fillId="0" borderId="0"/>
    <xf numFmtId="0" fontId="44" fillId="0" borderId="0"/>
    <xf numFmtId="0" fontId="43" fillId="0" borderId="0"/>
    <xf numFmtId="0" fontId="44" fillId="0" borderId="0"/>
    <xf numFmtId="0" fontId="44" fillId="0" borderId="0"/>
    <xf numFmtId="0" fontId="44" fillId="0" borderId="0"/>
    <xf numFmtId="0" fontId="24" fillId="0" borderId="0"/>
    <xf numFmtId="0" fontId="2" fillId="0" borderId="0"/>
    <xf numFmtId="185" fontId="2" fillId="0" borderId="0"/>
    <xf numFmtId="0" fontId="24" fillId="0" borderId="0"/>
    <xf numFmtId="0" fontId="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6" fillId="0" borderId="0"/>
    <xf numFmtId="0" fontId="44" fillId="0" borderId="0"/>
    <xf numFmtId="0" fontId="44" fillId="0" borderId="0"/>
    <xf numFmtId="0" fontId="44" fillId="0" borderId="0"/>
    <xf numFmtId="0" fontId="43" fillId="0" borderId="0"/>
    <xf numFmtId="0" fontId="44" fillId="0" borderId="0"/>
    <xf numFmtId="0" fontId="16" fillId="0" borderId="0"/>
    <xf numFmtId="184" fontId="43" fillId="0" borderId="0"/>
    <xf numFmtId="0" fontId="44" fillId="0" borderId="0"/>
    <xf numFmtId="0" fontId="44" fillId="0" borderId="0"/>
    <xf numFmtId="0" fontId="44" fillId="0" borderId="0"/>
    <xf numFmtId="0" fontId="44" fillId="0" borderId="0"/>
    <xf numFmtId="0" fontId="16"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5"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185"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36" fillId="0" borderId="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44" fillId="40" borderId="63" applyNumberFormat="0" applyFont="0" applyAlignment="0" applyProtection="0"/>
    <xf numFmtId="0" fontId="2" fillId="6" borderId="4" applyNumberFormat="0" applyFont="0" applyAlignment="0" applyProtection="0"/>
    <xf numFmtId="0" fontId="2" fillId="6" borderId="4" applyNumberFormat="0" applyFon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Protection="0">
      <alignment horizontal="left"/>
    </xf>
    <xf numFmtId="0" fontId="18" fillId="0" borderId="0" applyNumberForma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5" fillId="0" borderId="0" applyFont="0" applyFill="0" applyBorder="0" applyAlignment="0" applyProtection="0"/>
    <xf numFmtId="9" fontId="15" fillId="0" borderId="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 fillId="0" borderId="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3"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3" fillId="0" borderId="0" applyFont="0" applyFill="0" applyBorder="0" applyAlignment="0" applyProtection="0"/>
    <xf numFmtId="9" fontId="15" fillId="0" borderId="0"/>
    <xf numFmtId="9" fontId="15" fillId="0" borderId="0"/>
    <xf numFmtId="9" fontId="15" fillId="0" borderId="0" applyFont="0" applyFill="0" applyBorder="0" applyAlignment="0" applyProtection="0"/>
    <xf numFmtId="9" fontId="15" fillId="0" borderId="0"/>
    <xf numFmtId="9" fontId="15"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5"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5" fillId="0" borderId="0" applyFont="0" applyFill="0" applyBorder="0" applyAlignment="0" applyProtection="0"/>
    <xf numFmtId="0" fontId="67" fillId="0" borderId="0"/>
    <xf numFmtId="0" fontId="68" fillId="0" borderId="0"/>
    <xf numFmtId="192" fontId="67" fillId="0" borderId="0"/>
    <xf numFmtId="193" fontId="68" fillId="0" borderId="0"/>
    <xf numFmtId="0" fontId="31" fillId="0" borderId="0" applyBorder="0" applyProtection="0"/>
    <xf numFmtId="0" fontId="69" fillId="29" borderId="64" applyNumberFormat="0" applyAlignment="0" applyProtection="0"/>
    <xf numFmtId="0" fontId="62" fillId="0" borderId="0"/>
    <xf numFmtId="0" fontId="2" fillId="41" borderId="65" applyAlignment="0" applyProtection="0"/>
    <xf numFmtId="0" fontId="15" fillId="0" borderId="0"/>
    <xf numFmtId="0" fontId="2" fillId="41" borderId="65" applyAlignment="0" applyProtection="0"/>
    <xf numFmtId="0" fontId="43" fillId="0" borderId="0"/>
    <xf numFmtId="0" fontId="2" fillId="41" borderId="65" applyAlignment="0" applyProtection="0"/>
    <xf numFmtId="0" fontId="35" fillId="0" borderId="0"/>
    <xf numFmtId="0" fontId="15" fillId="0" borderId="0"/>
    <xf numFmtId="0" fontId="70" fillId="0" borderId="0"/>
    <xf numFmtId="0" fontId="62" fillId="0" borderId="0"/>
    <xf numFmtId="0" fontId="71" fillId="0" borderId="0"/>
    <xf numFmtId="0" fontId="72" fillId="0" borderId="0" applyNumberFormat="0" applyFill="0" applyBorder="0" applyAlignment="0" applyProtection="0"/>
    <xf numFmtId="0" fontId="73" fillId="0" borderId="0" applyNumberFormat="0" applyFill="0" applyBorder="0" applyAlignment="0" applyProtection="0"/>
    <xf numFmtId="0" fontId="32" fillId="0" borderId="0" applyBorder="0" applyProtection="0">
      <alignment horizontal="left"/>
    </xf>
    <xf numFmtId="181" fontId="2" fillId="0" borderId="0" applyBorder="0" applyAlignment="0" applyProtection="0"/>
    <xf numFmtId="0" fontId="74" fillId="0" borderId="0" applyNumberFormat="0" applyFill="0" applyBorder="0" applyAlignment="0" applyProtection="0"/>
    <xf numFmtId="0" fontId="75" fillId="0" borderId="66" applyNumberFormat="0" applyFill="0" applyAlignment="0" applyProtection="0"/>
    <xf numFmtId="0" fontId="52" fillId="0" borderId="67" applyNumberFormat="0" applyFill="0" applyAlignment="0" applyProtection="0"/>
    <xf numFmtId="0" fontId="31" fillId="0" borderId="0" applyBorder="0" applyProtection="0">
      <alignment horizontal="left"/>
    </xf>
    <xf numFmtId="0" fontId="76" fillId="0" borderId="68" applyNumberFormat="0" applyFill="0" applyAlignment="0" applyProtection="0"/>
    <xf numFmtId="0" fontId="2" fillId="0" borderId="0" applyBorder="0" applyProtection="0"/>
    <xf numFmtId="0" fontId="33" fillId="0" borderId="0" applyNumberFormat="0" applyFill="0" applyBorder="0" applyAlignment="0" applyProtection="0"/>
    <xf numFmtId="195" fontId="2" fillId="0" borderId="0" applyFill="0" applyBorder="0" applyAlignment="0" applyProtection="0"/>
    <xf numFmtId="197" fontId="2" fillId="0" borderId="0" applyFill="0" applyBorder="0" applyAlignment="0" applyProtection="0"/>
    <xf numFmtId="199" fontId="2" fillId="0" borderId="0" applyFill="0" applyBorder="0" applyAlignment="0" applyProtection="0"/>
    <xf numFmtId="0" fontId="97" fillId="0" borderId="0" applyNumberFormat="0" applyFill="0" applyBorder="0" applyAlignment="0" applyProtection="0"/>
    <xf numFmtId="202" fontId="36" fillId="0" borderId="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164" fontId="1" fillId="0" borderId="0" applyFont="0" applyFill="0" applyBorder="0" applyAlignment="0" applyProtection="0"/>
    <xf numFmtId="0" fontId="1" fillId="0" borderId="0"/>
    <xf numFmtId="0" fontId="1" fillId="0" borderId="0"/>
    <xf numFmtId="0" fontId="1" fillId="40" borderId="63" applyNumberFormat="0" applyFont="0" applyAlignment="0" applyProtection="0"/>
    <xf numFmtId="0" fontId="1" fillId="40" borderId="63" applyNumberFormat="0" applyFont="0" applyAlignment="0" applyProtection="0"/>
    <xf numFmtId="0" fontId="101" fillId="0" borderId="0"/>
  </cellStyleXfs>
  <cellXfs count="851">
    <xf numFmtId="0" fontId="0" fillId="0" borderId="0" xfId="0"/>
    <xf numFmtId="0" fontId="2" fillId="0" borderId="0" xfId="1849"/>
    <xf numFmtId="0" fontId="3" fillId="0" borderId="0" xfId="1849" applyFont="1"/>
    <xf numFmtId="0" fontId="5" fillId="0" borderId="0" xfId="1849" applyFont="1" applyAlignment="1">
      <alignment horizontal="center"/>
    </xf>
    <xf numFmtId="0" fontId="5" fillId="0" borderId="0" xfId="1849" applyFont="1"/>
    <xf numFmtId="0" fontId="5" fillId="0" borderId="9" xfId="1849" applyFont="1" applyBorder="1"/>
    <xf numFmtId="0" fontId="5" fillId="0" borderId="10" xfId="1849" applyFont="1" applyBorder="1"/>
    <xf numFmtId="3" fontId="5" fillId="0" borderId="11" xfId="1849" applyNumberFormat="1" applyFont="1" applyBorder="1"/>
    <xf numFmtId="0" fontId="6" fillId="43" borderId="13" xfId="1849" applyFont="1" applyFill="1" applyBorder="1"/>
    <xf numFmtId="3" fontId="6" fillId="0" borderId="11" xfId="1849" applyNumberFormat="1" applyFont="1" applyBorder="1"/>
    <xf numFmtId="0" fontId="6" fillId="43" borderId="14" xfId="1849" applyFont="1" applyFill="1" applyBorder="1"/>
    <xf numFmtId="169" fontId="5" fillId="0" borderId="11" xfId="1849" applyNumberFormat="1" applyFont="1" applyBorder="1"/>
    <xf numFmtId="0" fontId="6" fillId="0" borderId="69" xfId="1849" applyFont="1" applyBorder="1"/>
    <xf numFmtId="169" fontId="6" fillId="0" borderId="16" xfId="1849" applyNumberFormat="1" applyFont="1" applyBorder="1"/>
    <xf numFmtId="0" fontId="6" fillId="0" borderId="17" xfId="1849" applyFont="1" applyBorder="1"/>
    <xf numFmtId="0" fontId="6" fillId="0" borderId="18" xfId="1849" applyFont="1" applyBorder="1"/>
    <xf numFmtId="0" fontId="6" fillId="0" borderId="19" xfId="1849" applyFont="1" applyBorder="1"/>
    <xf numFmtId="0" fontId="5" fillId="43" borderId="0" xfId="1849" applyFont="1" applyFill="1"/>
    <xf numFmtId="0" fontId="78" fillId="0" borderId="0" xfId="1849" applyFont="1"/>
    <xf numFmtId="171" fontId="5" fillId="0" borderId="11" xfId="402" applyNumberFormat="1" applyFont="1" applyBorder="1"/>
    <xf numFmtId="3" fontId="5" fillId="0" borderId="10" xfId="1849" applyNumberFormat="1" applyFont="1" applyBorder="1"/>
    <xf numFmtId="3" fontId="5" fillId="0" borderId="0" xfId="1849" applyNumberFormat="1" applyFont="1"/>
    <xf numFmtId="3" fontId="5" fillId="0" borderId="9" xfId="1849" applyNumberFormat="1" applyFont="1" applyBorder="1"/>
    <xf numFmtId="14" fontId="5" fillId="0" borderId="10" xfId="1849" applyNumberFormat="1" applyFont="1" applyBorder="1" applyAlignment="1">
      <alignment horizontal="left"/>
    </xf>
    <xf numFmtId="0" fontId="5" fillId="0" borderId="11" xfId="1849" applyFont="1" applyBorder="1"/>
    <xf numFmtId="0" fontId="6" fillId="7" borderId="21" xfId="0" applyFont="1" applyFill="1" applyBorder="1" applyAlignment="1">
      <alignment horizontal="left"/>
    </xf>
    <xf numFmtId="0" fontId="6" fillId="7" borderId="22" xfId="0" applyFont="1" applyFill="1" applyBorder="1" applyAlignment="1">
      <alignment horizontal="center"/>
    </xf>
    <xf numFmtId="14" fontId="6" fillId="7" borderId="23" xfId="0" applyNumberFormat="1" applyFont="1" applyFill="1" applyBorder="1" applyAlignment="1">
      <alignment horizontal="center"/>
    </xf>
    <xf numFmtId="0" fontId="6" fillId="7" borderId="24" xfId="0" applyFont="1" applyFill="1" applyBorder="1" applyAlignment="1">
      <alignment horizontal="center"/>
    </xf>
    <xf numFmtId="0" fontId="5" fillId="0" borderId="0" xfId="0" applyFont="1"/>
    <xf numFmtId="0" fontId="5" fillId="0" borderId="25" xfId="0" applyFont="1" applyBorder="1"/>
    <xf numFmtId="0" fontId="5" fillId="0" borderId="26" xfId="0" applyFont="1" applyBorder="1"/>
    <xf numFmtId="3" fontId="5" fillId="0" borderId="27" xfId="402" applyNumberFormat="1" applyFont="1" applyBorder="1"/>
    <xf numFmtId="0" fontId="5" fillId="0" borderId="28" xfId="0" applyFont="1" applyBorder="1"/>
    <xf numFmtId="0" fontId="5" fillId="0" borderId="29" xfId="0" applyFont="1" applyBorder="1"/>
    <xf numFmtId="0" fontId="7" fillId="0" borderId="30" xfId="0" applyFont="1" applyBorder="1"/>
    <xf numFmtId="169" fontId="5" fillId="0" borderId="31" xfId="0" applyNumberFormat="1" applyFont="1" applyBorder="1"/>
    <xf numFmtId="0" fontId="5" fillId="0" borderId="32" xfId="0" applyFont="1" applyBorder="1"/>
    <xf numFmtId="0" fontId="6" fillId="0" borderId="33" xfId="0" applyFont="1" applyBorder="1"/>
    <xf numFmtId="169" fontId="5" fillId="0" borderId="27" xfId="0" applyNumberFormat="1" applyFont="1" applyBorder="1"/>
    <xf numFmtId="0" fontId="6" fillId="0" borderId="15" xfId="0" applyFont="1" applyBorder="1"/>
    <xf numFmtId="3" fontId="5" fillId="0" borderId="0" xfId="0" applyNumberFormat="1" applyFont="1"/>
    <xf numFmtId="0" fontId="6" fillId="0" borderId="26" xfId="0" applyFont="1" applyBorder="1"/>
    <xf numFmtId="0" fontId="6" fillId="0" borderId="0" xfId="0" applyFont="1"/>
    <xf numFmtId="0" fontId="6" fillId="7" borderId="21" xfId="0" applyFont="1" applyFill="1" applyBorder="1"/>
    <xf numFmtId="0" fontId="6" fillId="7" borderId="22" xfId="0" applyFont="1" applyFill="1" applyBorder="1"/>
    <xf numFmtId="169" fontId="6" fillId="7" borderId="23" xfId="0" applyNumberFormat="1" applyFont="1" applyFill="1" applyBorder="1"/>
    <xf numFmtId="0" fontId="6" fillId="7" borderId="24" xfId="0" applyFont="1" applyFill="1" applyBorder="1"/>
    <xf numFmtId="172" fontId="5" fillId="0" borderId="0" xfId="1849" applyNumberFormat="1" applyFont="1"/>
    <xf numFmtId="172" fontId="8" fillId="0" borderId="7" xfId="1849" applyNumberFormat="1" applyFont="1" applyBorder="1" applyAlignment="1">
      <alignment horizontal="center" vertical="top" wrapText="1"/>
    </xf>
    <xf numFmtId="14" fontId="6" fillId="0" borderId="7" xfId="1849" applyNumberFormat="1" applyFont="1" applyBorder="1" applyAlignment="1">
      <alignment horizontal="center"/>
    </xf>
    <xf numFmtId="172" fontId="5" fillId="0" borderId="11" xfId="1849" applyNumberFormat="1" applyFont="1" applyBorder="1"/>
    <xf numFmtId="172" fontId="9" fillId="0" borderId="11" xfId="1849" applyNumberFormat="1" applyFont="1" applyBorder="1" applyAlignment="1">
      <alignment vertical="top" wrapText="1"/>
    </xf>
    <xf numFmtId="172" fontId="5" fillId="0" borderId="34" xfId="1849" applyNumberFormat="1" applyFont="1" applyBorder="1"/>
    <xf numFmtId="172" fontId="6" fillId="0" borderId="35" xfId="1849" applyNumberFormat="1" applyFont="1" applyBorder="1"/>
    <xf numFmtId="172" fontId="9" fillId="0" borderId="0" xfId="1849" applyNumberFormat="1" applyFont="1"/>
    <xf numFmtId="3" fontId="5" fillId="0" borderId="11" xfId="2831" applyNumberFormat="1" applyFont="1" applyFill="1" applyBorder="1"/>
    <xf numFmtId="172" fontId="8" fillId="0" borderId="7" xfId="1849" applyNumberFormat="1" applyFont="1" applyBorder="1" applyAlignment="1">
      <alignment horizontal="justify" vertical="top" wrapText="1"/>
    </xf>
    <xf numFmtId="172" fontId="9" fillId="0" borderId="9" xfId="1849" applyNumberFormat="1" applyFont="1" applyBorder="1" applyAlignment="1">
      <alignment vertical="top" wrapText="1"/>
    </xf>
    <xf numFmtId="172" fontId="8" fillId="0" borderId="7" xfId="1849" applyNumberFormat="1" applyFont="1" applyBorder="1" applyAlignment="1">
      <alignment vertical="top" wrapText="1"/>
    </xf>
    <xf numFmtId="172" fontId="8" fillId="0" borderId="5" xfId="1849" applyNumberFormat="1" applyFont="1" applyBorder="1" applyAlignment="1">
      <alignment horizontal="center" vertical="top" wrapText="1"/>
    </xf>
    <xf numFmtId="172" fontId="9" fillId="0" borderId="36" xfId="1849" applyNumberFormat="1" applyFont="1" applyBorder="1" applyAlignment="1">
      <alignment vertical="top" wrapText="1"/>
    </xf>
    <xf numFmtId="0" fontId="77" fillId="0" borderId="9" xfId="2831" applyFont="1" applyFill="1" applyBorder="1"/>
    <xf numFmtId="172" fontId="9" fillId="0" borderId="9" xfId="1849" applyNumberFormat="1" applyFont="1" applyBorder="1" applyAlignment="1">
      <alignment horizontal="justify" vertical="top" wrapText="1"/>
    </xf>
    <xf numFmtId="172" fontId="8" fillId="0" borderId="0" xfId="1849" applyNumberFormat="1" applyFont="1" applyAlignment="1">
      <alignment horizontal="justify" vertical="top" wrapText="1"/>
    </xf>
    <xf numFmtId="172" fontId="6" fillId="0" borderId="0" xfId="1849" applyNumberFormat="1" applyFont="1"/>
    <xf numFmtId="172" fontId="8" fillId="0" borderId="5" xfId="1849" applyNumberFormat="1" applyFont="1" applyBorder="1" applyAlignment="1">
      <alignment horizontal="justify" vertical="top" wrapText="1"/>
    </xf>
    <xf numFmtId="172" fontId="6" fillId="0" borderId="37" xfId="1849" applyNumberFormat="1" applyFont="1" applyBorder="1"/>
    <xf numFmtId="3" fontId="5" fillId="0" borderId="34" xfId="2831" applyNumberFormat="1" applyFont="1" applyFill="1" applyBorder="1"/>
    <xf numFmtId="3" fontId="5" fillId="0" borderId="20" xfId="2831" applyNumberFormat="1" applyFont="1" applyFill="1" applyBorder="1"/>
    <xf numFmtId="172" fontId="9" fillId="0" borderId="20" xfId="1849" applyNumberFormat="1" applyFont="1" applyBorder="1" applyAlignment="1">
      <alignment vertical="top" wrapText="1"/>
    </xf>
    <xf numFmtId="170" fontId="2" fillId="0" borderId="0" xfId="402"/>
    <xf numFmtId="171" fontId="2" fillId="0" borderId="0" xfId="402" applyNumberFormat="1"/>
    <xf numFmtId="0" fontId="4" fillId="0" borderId="0" xfId="0" applyFont="1"/>
    <xf numFmtId="0" fontId="0" fillId="0" borderId="0" xfId="0" applyAlignment="1">
      <alignment horizontal="center"/>
    </xf>
    <xf numFmtId="0" fontId="14" fillId="0" borderId="0" xfId="0" applyFont="1"/>
    <xf numFmtId="175" fontId="5" fillId="0" borderId="0" xfId="0" applyNumberFormat="1" applyFont="1"/>
    <xf numFmtId="176" fontId="5" fillId="0" borderId="0" xfId="676" applyFont="1"/>
    <xf numFmtId="176" fontId="5" fillId="0" borderId="0" xfId="676" applyFont="1" applyAlignment="1">
      <alignment horizontal="right"/>
    </xf>
    <xf numFmtId="169" fontId="5" fillId="0" borderId="10" xfId="1849" applyNumberFormat="1" applyFont="1" applyBorder="1"/>
    <xf numFmtId="169" fontId="6" fillId="0" borderId="47" xfId="1849" applyNumberFormat="1" applyFont="1" applyBorder="1"/>
    <xf numFmtId="169" fontId="6" fillId="0" borderId="13" xfId="1849" applyNumberFormat="1" applyFont="1" applyBorder="1"/>
    <xf numFmtId="171" fontId="5" fillId="0" borderId="10" xfId="402" applyNumberFormat="1" applyFont="1" applyBorder="1"/>
    <xf numFmtId="0" fontId="6" fillId="43" borderId="12" xfId="1849" applyFont="1" applyFill="1" applyBorder="1"/>
    <xf numFmtId="0" fontId="6" fillId="42" borderId="12" xfId="1849" applyFont="1" applyFill="1" applyBorder="1"/>
    <xf numFmtId="169" fontId="6" fillId="42" borderId="20" xfId="1849" applyNumberFormat="1" applyFont="1" applyFill="1" applyBorder="1"/>
    <xf numFmtId="169" fontId="6" fillId="0" borderId="20" xfId="1849" applyNumberFormat="1" applyFont="1" applyBorder="1"/>
    <xf numFmtId="0" fontId="80" fillId="0" borderId="10" xfId="1849" applyFont="1" applyBorder="1"/>
    <xf numFmtId="169" fontId="5" fillId="43" borderId="11" xfId="1849" applyNumberFormat="1" applyFont="1" applyFill="1" applyBorder="1"/>
    <xf numFmtId="171" fontId="77" fillId="0" borderId="11" xfId="402" applyNumberFormat="1" applyFont="1" applyBorder="1"/>
    <xf numFmtId="169" fontId="77" fillId="0" borderId="11" xfId="1849" applyNumberFormat="1" applyFont="1" applyBorder="1"/>
    <xf numFmtId="0" fontId="82" fillId="0" borderId="19" xfId="1849" applyFont="1" applyBorder="1"/>
    <xf numFmtId="0" fontId="5" fillId="43" borderId="9" xfId="1849" applyFont="1" applyFill="1" applyBorder="1"/>
    <xf numFmtId="0" fontId="80" fillId="43" borderId="10" xfId="1849" applyFont="1" applyFill="1" applyBorder="1"/>
    <xf numFmtId="0" fontId="82" fillId="43" borderId="13" xfId="1849" applyFont="1" applyFill="1" applyBorder="1"/>
    <xf numFmtId="0" fontId="78" fillId="0" borderId="9" xfId="1849" applyFont="1" applyBorder="1"/>
    <xf numFmtId="169" fontId="78" fillId="0" borderId="11" xfId="1849" applyNumberFormat="1" applyFont="1" applyBorder="1"/>
    <xf numFmtId="0" fontId="5" fillId="43" borderId="10" xfId="1849" applyFont="1" applyFill="1" applyBorder="1"/>
    <xf numFmtId="0" fontId="79" fillId="0" borderId="0" xfId="1849" applyFont="1"/>
    <xf numFmtId="0" fontId="6" fillId="42" borderId="5" xfId="1849" applyFont="1" applyFill="1" applyBorder="1" applyAlignment="1">
      <alignment horizontal="left"/>
    </xf>
    <xf numFmtId="0" fontId="6" fillId="42" borderId="6" xfId="1849" applyFont="1" applyFill="1" applyBorder="1" applyAlignment="1">
      <alignment horizontal="center"/>
    </xf>
    <xf numFmtId="14" fontId="6" fillId="42" borderId="7" xfId="1849" applyNumberFormat="1" applyFont="1" applyFill="1" applyBorder="1" applyAlignment="1">
      <alignment horizontal="center"/>
    </xf>
    <xf numFmtId="0" fontId="6" fillId="42" borderId="13" xfId="1849" applyFont="1" applyFill="1" applyBorder="1"/>
    <xf numFmtId="14" fontId="6" fillId="42" borderId="6" xfId="1849" applyNumberFormat="1" applyFont="1" applyFill="1" applyBorder="1" applyAlignment="1">
      <alignment horizontal="center"/>
    </xf>
    <xf numFmtId="169" fontId="77" fillId="0" borderId="10" xfId="1849" applyNumberFormat="1" applyFont="1" applyBorder="1"/>
    <xf numFmtId="169" fontId="78" fillId="0" borderId="10" xfId="1849" applyNumberFormat="1" applyFont="1" applyBorder="1"/>
    <xf numFmtId="169" fontId="6" fillId="42" borderId="6" xfId="1849" applyNumberFormat="1" applyFont="1" applyFill="1" applyBorder="1"/>
    <xf numFmtId="0" fontId="6" fillId="42" borderId="8" xfId="1849" applyFont="1" applyFill="1" applyBorder="1" applyAlignment="1">
      <alignment horizontal="left"/>
    </xf>
    <xf numFmtId="0" fontId="6" fillId="42" borderId="14" xfId="1849" applyFont="1" applyFill="1" applyBorder="1"/>
    <xf numFmtId="172" fontId="8" fillId="0" borderId="5" xfId="1849" applyNumberFormat="1" applyFont="1" applyBorder="1" applyAlignment="1">
      <alignment vertical="top" wrapText="1"/>
    </xf>
    <xf numFmtId="172" fontId="6" fillId="0" borderId="7" xfId="1849" applyNumberFormat="1" applyFont="1" applyBorder="1"/>
    <xf numFmtId="169" fontId="5" fillId="0" borderId="27" xfId="1707" applyNumberFormat="1" applyFont="1" applyBorder="1"/>
    <xf numFmtId="14" fontId="6" fillId="0" borderId="6" xfId="1849" applyNumberFormat="1" applyFont="1" applyBorder="1" applyAlignment="1">
      <alignment horizontal="center"/>
    </xf>
    <xf numFmtId="0" fontId="38" fillId="0" borderId="0" xfId="0" applyFont="1"/>
    <xf numFmtId="0" fontId="39" fillId="42" borderId="5" xfId="0" applyFont="1" applyFill="1" applyBorder="1" applyAlignment="1">
      <alignment horizontal="left"/>
    </xf>
    <xf numFmtId="0" fontId="39" fillId="42" borderId="6" xfId="0" applyFont="1" applyFill="1" applyBorder="1" applyAlignment="1">
      <alignment horizontal="center"/>
    </xf>
    <xf numFmtId="14" fontId="40" fillId="42" borderId="5" xfId="0" applyNumberFormat="1" applyFont="1" applyFill="1" applyBorder="1" applyAlignment="1">
      <alignment horizontal="center"/>
    </xf>
    <xf numFmtId="14" fontId="40" fillId="42" borderId="34" xfId="0" applyNumberFormat="1" applyFont="1" applyFill="1" applyBorder="1" applyAlignment="1">
      <alignment horizontal="center"/>
    </xf>
    <xf numFmtId="0" fontId="41" fillId="0" borderId="36" xfId="0" applyFont="1" applyBorder="1"/>
    <xf numFmtId="0" fontId="41" fillId="0" borderId="10" xfId="0" applyFont="1" applyBorder="1"/>
    <xf numFmtId="187" fontId="41" fillId="0" borderId="36" xfId="0" applyNumberFormat="1" applyFont="1" applyBorder="1" applyAlignment="1">
      <alignment horizontal="center"/>
    </xf>
    <xf numFmtId="187" fontId="41" fillId="0" borderId="34" xfId="0" applyNumberFormat="1" applyFont="1" applyBorder="1" applyAlignment="1">
      <alignment horizontal="center"/>
    </xf>
    <xf numFmtId="0" fontId="39" fillId="43" borderId="9" xfId="0" applyFont="1" applyFill="1" applyBorder="1"/>
    <xf numFmtId="0" fontId="39" fillId="43" borderId="10" xfId="0" applyFont="1" applyFill="1" applyBorder="1"/>
    <xf numFmtId="187" fontId="41" fillId="0" borderId="9" xfId="0" applyNumberFormat="1" applyFont="1" applyBorder="1" applyAlignment="1">
      <alignment horizontal="center"/>
    </xf>
    <xf numFmtId="187" fontId="41" fillId="0" borderId="11" xfId="0" applyNumberFormat="1" applyFont="1" applyBorder="1" applyAlignment="1">
      <alignment horizontal="center"/>
    </xf>
    <xf numFmtId="0" fontId="41" fillId="0" borderId="17" xfId="0" applyFont="1" applyBorder="1"/>
    <xf numFmtId="0" fontId="41" fillId="0" borderId="19" xfId="0" applyFont="1" applyBorder="1"/>
    <xf numFmtId="3" fontId="41" fillId="0" borderId="9" xfId="0" applyNumberFormat="1" applyFont="1" applyBorder="1" applyAlignment="1">
      <alignment horizontal="right"/>
    </xf>
    <xf numFmtId="3" fontId="41" fillId="0" borderId="11" xfId="0" applyNumberFormat="1" applyFont="1" applyBorder="1" applyAlignment="1">
      <alignment horizontal="right"/>
    </xf>
    <xf numFmtId="0" fontId="41" fillId="0" borderId="9" xfId="0" applyFont="1" applyBorder="1"/>
    <xf numFmtId="0" fontId="39" fillId="0" borderId="9" xfId="0" applyFont="1" applyBorder="1"/>
    <xf numFmtId="0" fontId="39" fillId="0" borderId="10" xfId="0" applyFont="1" applyBorder="1"/>
    <xf numFmtId="175" fontId="41" fillId="0" borderId="9" xfId="0" applyNumberFormat="1" applyFont="1" applyBorder="1" applyAlignment="1">
      <alignment horizontal="right"/>
    </xf>
    <xf numFmtId="175" fontId="41" fillId="0" borderId="11" xfId="0" applyNumberFormat="1" applyFont="1" applyBorder="1" applyAlignment="1">
      <alignment horizontal="right"/>
    </xf>
    <xf numFmtId="0" fontId="42" fillId="0" borderId="51" xfId="0" applyFont="1" applyBorder="1"/>
    <xf numFmtId="0" fontId="42" fillId="0" borderId="47" xfId="0" applyFont="1" applyBorder="1"/>
    <xf numFmtId="175" fontId="39" fillId="0" borderId="5" xfId="0" applyNumberFormat="1" applyFont="1" applyBorder="1" applyAlignment="1">
      <alignment horizontal="right"/>
    </xf>
    <xf numFmtId="175" fontId="39" fillId="0" borderId="7" xfId="0" applyNumberFormat="1" applyFont="1" applyBorder="1" applyAlignment="1">
      <alignment horizontal="right"/>
    </xf>
    <xf numFmtId="0" fontId="39" fillId="0" borderId="17" xfId="0" applyFont="1" applyBorder="1"/>
    <xf numFmtId="0" fontId="39" fillId="0" borderId="19" xfId="0" applyFont="1" applyBorder="1"/>
    <xf numFmtId="175" fontId="83" fillId="0" borderId="5" xfId="0" applyNumberFormat="1" applyFont="1" applyBorder="1" applyAlignment="1">
      <alignment horizontal="right"/>
    </xf>
    <xf numFmtId="175" fontId="83" fillId="0" borderId="7" xfId="0" applyNumberFormat="1" applyFont="1" applyBorder="1" applyAlignment="1">
      <alignment horizontal="right"/>
    </xf>
    <xf numFmtId="0" fontId="41" fillId="0" borderId="11" xfId="0" applyFont="1" applyBorder="1"/>
    <xf numFmtId="175" fontId="83" fillId="0" borderId="12" xfId="0" applyNumberFormat="1" applyFont="1" applyBorder="1" applyAlignment="1">
      <alignment horizontal="right"/>
    </xf>
    <xf numFmtId="175" fontId="83" fillId="0" borderId="20" xfId="0" applyNumberFormat="1" applyFont="1" applyBorder="1" applyAlignment="1">
      <alignment horizontal="right"/>
    </xf>
    <xf numFmtId="175" fontId="84" fillId="0" borderId="11" xfId="0" applyNumberFormat="1" applyFont="1" applyBorder="1" applyAlignment="1">
      <alignment horizontal="right"/>
    </xf>
    <xf numFmtId="175" fontId="84" fillId="0" borderId="9" xfId="0" applyNumberFormat="1" applyFont="1" applyBorder="1" applyAlignment="1">
      <alignment horizontal="right"/>
    </xf>
    <xf numFmtId="3" fontId="41" fillId="0" borderId="0" xfId="0" applyNumberFormat="1" applyFont="1"/>
    <xf numFmtId="3" fontId="41" fillId="0" borderId="11" xfId="0" applyNumberFormat="1" applyFont="1" applyBorder="1"/>
    <xf numFmtId="0" fontId="41" fillId="0" borderId="53" xfId="0" applyFont="1" applyBorder="1"/>
    <xf numFmtId="0" fontId="41" fillId="0" borderId="54" xfId="0" applyFont="1" applyBorder="1"/>
    <xf numFmtId="0" fontId="39" fillId="0" borderId="51" xfId="0" applyFont="1" applyBorder="1"/>
    <xf numFmtId="0" fontId="39" fillId="0" borderId="47" xfId="0" applyFont="1" applyBorder="1"/>
    <xf numFmtId="0" fontId="39" fillId="42" borderId="55" xfId="0" applyFont="1" applyFill="1" applyBorder="1"/>
    <xf numFmtId="0" fontId="39" fillId="42" borderId="56" xfId="0" applyFont="1" applyFill="1" applyBorder="1"/>
    <xf numFmtId="175" fontId="39" fillId="42" borderId="55" xfId="0" applyNumberFormat="1" applyFont="1" applyFill="1" applyBorder="1" applyAlignment="1">
      <alignment horizontal="right"/>
    </xf>
    <xf numFmtId="175" fontId="39" fillId="42" borderId="57" xfId="0" applyNumberFormat="1" applyFont="1" applyFill="1" applyBorder="1" applyAlignment="1">
      <alignment horizontal="right"/>
    </xf>
    <xf numFmtId="177" fontId="41" fillId="0" borderId="9" xfId="2339" applyNumberFormat="1" applyFont="1" applyBorder="1" applyAlignment="1">
      <alignment horizontal="right"/>
    </xf>
    <xf numFmtId="0" fontId="76" fillId="0" borderId="7" xfId="0" applyFont="1" applyBorder="1"/>
    <xf numFmtId="0" fontId="0" fillId="0" borderId="7" xfId="0" applyBorder="1"/>
    <xf numFmtId="0" fontId="85" fillId="0" borderId="7" xfId="0" applyFont="1" applyBorder="1"/>
    <xf numFmtId="177" fontId="41" fillId="0" borderId="34" xfId="2339" applyNumberFormat="1" applyFont="1" applyBorder="1" applyAlignment="1">
      <alignment horizontal="right"/>
    </xf>
    <xf numFmtId="175" fontId="41" fillId="0" borderId="20" xfId="0" applyNumberFormat="1" applyFont="1" applyBorder="1" applyAlignment="1">
      <alignment horizontal="right"/>
    </xf>
    <xf numFmtId="170" fontId="86" fillId="44" borderId="0" xfId="402" applyFont="1" applyFill="1"/>
    <xf numFmtId="14" fontId="40" fillId="42" borderId="42" xfId="0" applyNumberFormat="1" applyFont="1" applyFill="1" applyBorder="1" applyAlignment="1">
      <alignment horizontal="center"/>
    </xf>
    <xf numFmtId="0" fontId="5" fillId="0" borderId="43" xfId="0" applyFont="1" applyBorder="1"/>
    <xf numFmtId="0" fontId="5" fillId="0" borderId="43" xfId="0" applyFont="1" applyBorder="1" applyAlignment="1">
      <alignment horizontal="left" wrapText="1"/>
    </xf>
    <xf numFmtId="0" fontId="14" fillId="0" borderId="43" xfId="0" applyFont="1" applyBorder="1"/>
    <xf numFmtId="0" fontId="5" fillId="0" borderId="44" xfId="0" applyFont="1" applyBorder="1"/>
    <xf numFmtId="0" fontId="5" fillId="0" borderId="10" xfId="0" applyFont="1" applyBorder="1"/>
    <xf numFmtId="0" fontId="82" fillId="0" borderId="70" xfId="1849" applyFont="1" applyBorder="1"/>
    <xf numFmtId="172" fontId="9" fillId="0" borderId="34" xfId="1849" applyNumberFormat="1" applyFont="1" applyBorder="1" applyAlignment="1">
      <alignment vertical="center" wrapText="1"/>
    </xf>
    <xf numFmtId="172" fontId="5" fillId="0" borderId="48" xfId="1849" applyNumberFormat="1" applyFont="1" applyBorder="1" applyAlignment="1">
      <alignment vertical="center"/>
    </xf>
    <xf numFmtId="0" fontId="77" fillId="0" borderId="11" xfId="2831" applyFont="1" applyFill="1" applyBorder="1" applyAlignment="1">
      <alignment vertical="center"/>
    </xf>
    <xf numFmtId="172" fontId="5" fillId="0" borderId="10" xfId="1849" applyNumberFormat="1" applyFont="1" applyBorder="1" applyAlignment="1">
      <alignment vertical="center"/>
    </xf>
    <xf numFmtId="172" fontId="9" fillId="0" borderId="11" xfId="1849" applyNumberFormat="1" applyFont="1" applyBorder="1" applyAlignment="1">
      <alignment vertical="center" wrapText="1"/>
    </xf>
    <xf numFmtId="3" fontId="5" fillId="0" borderId="10" xfId="2831" applyNumberFormat="1" applyFont="1" applyFill="1" applyBorder="1" applyAlignment="1">
      <alignment vertical="center"/>
    </xf>
    <xf numFmtId="0" fontId="2" fillId="0" borderId="0" xfId="1707"/>
    <xf numFmtId="0" fontId="5" fillId="0" borderId="0" xfId="1707" applyFont="1"/>
    <xf numFmtId="0" fontId="5" fillId="0" borderId="25" xfId="1707" applyFont="1" applyBorder="1"/>
    <xf numFmtId="0" fontId="6" fillId="0" borderId="25" xfId="1707" applyFont="1" applyBorder="1"/>
    <xf numFmtId="9" fontId="2" fillId="0" borderId="0" xfId="2622"/>
    <xf numFmtId="0" fontId="6" fillId="0" borderId="0" xfId="1707" applyFont="1"/>
    <xf numFmtId="0" fontId="6" fillId="7" borderId="21" xfId="1707" applyFont="1" applyFill="1" applyBorder="1"/>
    <xf numFmtId="0" fontId="5" fillId="0" borderId="0" xfId="1707" applyFont="1" applyAlignment="1">
      <alignment horizontal="left"/>
    </xf>
    <xf numFmtId="0" fontId="6" fillId="7" borderId="72" xfId="1707" applyFont="1" applyFill="1" applyBorder="1"/>
    <xf numFmtId="0" fontId="6" fillId="7" borderId="73" xfId="1707" applyFont="1" applyFill="1" applyBorder="1"/>
    <xf numFmtId="0" fontId="6" fillId="7" borderId="74" xfId="1707" applyFont="1" applyFill="1" applyBorder="1"/>
    <xf numFmtId="0" fontId="6" fillId="7" borderId="74" xfId="1707" applyFont="1" applyFill="1" applyBorder="1" applyAlignment="1">
      <alignment horizontal="center"/>
    </xf>
    <xf numFmtId="14" fontId="6" fillId="7" borderId="75" xfId="1707" applyNumberFormat="1" applyFont="1" applyFill="1" applyBorder="1" applyAlignment="1">
      <alignment horizontal="center"/>
    </xf>
    <xf numFmtId="14" fontId="6" fillId="7" borderId="76" xfId="1707" applyNumberFormat="1" applyFont="1" applyFill="1" applyBorder="1" applyAlignment="1">
      <alignment horizontal="center"/>
    </xf>
    <xf numFmtId="0" fontId="6" fillId="7" borderId="77" xfId="1707" applyFont="1" applyFill="1" applyBorder="1" applyAlignment="1">
      <alignment horizontal="center"/>
    </xf>
    <xf numFmtId="0" fontId="6" fillId="7" borderId="31" xfId="1707" applyFont="1" applyFill="1" applyBorder="1"/>
    <xf numFmtId="0" fontId="6" fillId="7" borderId="31" xfId="1707" applyFont="1" applyFill="1" applyBorder="1" applyAlignment="1">
      <alignment horizontal="center"/>
    </xf>
    <xf numFmtId="0" fontId="6" fillId="7" borderId="78" xfId="1707" applyFont="1" applyFill="1" applyBorder="1" applyAlignment="1">
      <alignment horizontal="center"/>
    </xf>
    <xf numFmtId="0" fontId="6" fillId="7" borderId="27" xfId="1707" applyFont="1" applyFill="1" applyBorder="1" applyAlignment="1">
      <alignment horizontal="center"/>
    </xf>
    <xf numFmtId="0" fontId="6" fillId="7" borderId="79" xfId="1707" applyFont="1" applyFill="1" applyBorder="1" applyAlignment="1">
      <alignment horizontal="center"/>
    </xf>
    <xf numFmtId="0" fontId="6" fillId="7" borderId="80" xfId="1707" applyFont="1" applyFill="1" applyBorder="1"/>
    <xf numFmtId="0" fontId="6" fillId="7" borderId="52" xfId="1707" applyFont="1" applyFill="1" applyBorder="1" applyAlignment="1">
      <alignment horizontal="center"/>
    </xf>
    <xf numFmtId="0" fontId="6" fillId="7" borderId="52" xfId="1707" applyFont="1" applyFill="1" applyBorder="1"/>
    <xf numFmtId="0" fontId="6" fillId="7" borderId="81" xfId="1707" applyFont="1" applyFill="1" applyBorder="1" applyAlignment="1">
      <alignment horizontal="center"/>
    </xf>
    <xf numFmtId="0" fontId="5" fillId="0" borderId="82" xfId="1707" applyFont="1" applyBorder="1"/>
    <xf numFmtId="169" fontId="6" fillId="0" borderId="27" xfId="1707" applyNumberFormat="1" applyFont="1" applyBorder="1"/>
    <xf numFmtId="169" fontId="6" fillId="9" borderId="27" xfId="1707" applyNumberFormat="1" applyFont="1" applyFill="1" applyBorder="1"/>
    <xf numFmtId="169" fontId="6" fillId="9" borderId="79" xfId="1707" applyNumberFormat="1" applyFont="1" applyFill="1" applyBorder="1"/>
    <xf numFmtId="0" fontId="6" fillId="0" borderId="77" xfId="1707" applyFont="1" applyBorder="1"/>
    <xf numFmtId="169" fontId="5" fillId="9" borderId="27" xfId="1707" applyNumberFormat="1" applyFont="1" applyFill="1" applyBorder="1"/>
    <xf numFmtId="169" fontId="5" fillId="9" borderId="79" xfId="1707" applyNumberFormat="1" applyFont="1" applyFill="1" applyBorder="1"/>
    <xf numFmtId="0" fontId="5" fillId="0" borderId="77" xfId="1707" applyFont="1" applyBorder="1" applyAlignment="1">
      <alignment vertical="center" wrapText="1"/>
    </xf>
    <xf numFmtId="169" fontId="5" fillId="0" borderId="27" xfId="1707" applyNumberFormat="1" applyFont="1" applyBorder="1" applyAlignment="1">
      <alignment vertical="center"/>
    </xf>
    <xf numFmtId="169" fontId="5" fillId="9" borderId="27" xfId="1707" applyNumberFormat="1" applyFont="1" applyFill="1" applyBorder="1" applyAlignment="1">
      <alignment vertical="center"/>
    </xf>
    <xf numFmtId="169" fontId="5" fillId="9" borderId="79" xfId="1707" applyNumberFormat="1" applyFont="1" applyFill="1" applyBorder="1" applyAlignment="1">
      <alignment vertical="center"/>
    </xf>
    <xf numFmtId="169" fontId="6" fillId="0" borderId="0" xfId="1707" applyNumberFormat="1" applyFont="1"/>
    <xf numFmtId="0" fontId="5" fillId="0" borderId="77" xfId="1707" applyFont="1" applyBorder="1"/>
    <xf numFmtId="169" fontId="5" fillId="0" borderId="79" xfId="1707" applyNumberFormat="1" applyFont="1" applyBorder="1"/>
    <xf numFmtId="169" fontId="6" fillId="0" borderId="52" xfId="1707" applyNumberFormat="1" applyFont="1" applyBorder="1"/>
    <xf numFmtId="169" fontId="6" fillId="0" borderId="81" xfId="1707" applyNumberFormat="1" applyFont="1" applyBorder="1"/>
    <xf numFmtId="0" fontId="5" fillId="0" borderId="80" xfId="1707" applyFont="1" applyBorder="1" applyAlignment="1">
      <alignment vertical="center" wrapText="1"/>
    </xf>
    <xf numFmtId="169" fontId="5" fillId="0" borderId="52" xfId="1707" applyNumberFormat="1" applyFont="1" applyBorder="1" applyAlignment="1">
      <alignment vertical="center"/>
    </xf>
    <xf numFmtId="169" fontId="6" fillId="0" borderId="52" xfId="1707" applyNumberFormat="1" applyFont="1" applyBorder="1" applyAlignment="1">
      <alignment vertical="center"/>
    </xf>
    <xf numFmtId="169" fontId="5" fillId="0" borderId="81" xfId="1707" applyNumberFormat="1" applyFont="1" applyBorder="1" applyAlignment="1">
      <alignment vertical="center"/>
    </xf>
    <xf numFmtId="0" fontId="5" fillId="0" borderId="83" xfId="1707" applyFont="1" applyBorder="1" applyAlignment="1">
      <alignment vertical="center" wrapText="1"/>
    </xf>
    <xf numFmtId="169" fontId="5" fillId="0" borderId="23" xfId="1707" applyNumberFormat="1" applyFont="1" applyBorder="1" applyAlignment="1">
      <alignment vertical="center"/>
    </xf>
    <xf numFmtId="169" fontId="6" fillId="0" borderId="23" xfId="1707" applyNumberFormat="1" applyFont="1" applyBorder="1" applyAlignment="1">
      <alignment vertical="center"/>
    </xf>
    <xf numFmtId="169" fontId="5" fillId="0" borderId="84" xfId="1707" applyNumberFormat="1" applyFont="1" applyBorder="1" applyAlignment="1">
      <alignment vertical="center"/>
    </xf>
    <xf numFmtId="0" fontId="5" fillId="0" borderId="83" xfId="1707" applyFont="1" applyBorder="1"/>
    <xf numFmtId="169" fontId="5" fillId="0" borderId="23" xfId="1707" applyNumberFormat="1" applyFont="1" applyBorder="1"/>
    <xf numFmtId="169" fontId="6" fillId="0" borderId="23" xfId="1707" applyNumberFormat="1" applyFont="1" applyBorder="1"/>
    <xf numFmtId="169" fontId="5" fillId="0" borderId="84" xfId="1707" applyNumberFormat="1" applyFont="1" applyBorder="1"/>
    <xf numFmtId="169" fontId="5" fillId="0" borderId="0" xfId="1707" applyNumberFormat="1" applyFont="1"/>
    <xf numFmtId="0" fontId="6" fillId="7" borderId="85" xfId="1707" applyFont="1" applyFill="1" applyBorder="1"/>
    <xf numFmtId="169" fontId="6" fillId="7" borderId="59" xfId="1707" applyNumberFormat="1" applyFont="1" applyFill="1" applyBorder="1"/>
    <xf numFmtId="169" fontId="6" fillId="7" borderId="86" xfId="1707" applyNumberFormat="1" applyFont="1" applyFill="1" applyBorder="1"/>
    <xf numFmtId="0" fontId="6" fillId="7" borderId="23" xfId="1707" applyFont="1" applyFill="1" applyBorder="1"/>
    <xf numFmtId="196" fontId="5" fillId="0" borderId="0" xfId="2852" applyNumberFormat="1" applyFont="1"/>
    <xf numFmtId="3" fontId="5" fillId="0" borderId="0" xfId="1707" applyNumberFormat="1" applyFont="1"/>
    <xf numFmtId="37" fontId="5" fillId="0" borderId="0" xfId="1707" applyNumberFormat="1" applyFont="1"/>
    <xf numFmtId="0" fontId="89" fillId="0" borderId="0" xfId="1707" applyFont="1" applyAlignment="1">
      <alignment horizontal="center"/>
    </xf>
    <xf numFmtId="0" fontId="31" fillId="0" borderId="0" xfId="1707" applyFont="1"/>
    <xf numFmtId="0" fontId="10" fillId="0" borderId="0" xfId="1707" applyFont="1"/>
    <xf numFmtId="3" fontId="10" fillId="0" borderId="0" xfId="2853" applyNumberFormat="1" applyFont="1"/>
    <xf numFmtId="3" fontId="10" fillId="0" borderId="87" xfId="2853" applyNumberFormat="1" applyFont="1" applyBorder="1"/>
    <xf numFmtId="0" fontId="89" fillId="0" borderId="0" xfId="1707" applyFont="1"/>
    <xf numFmtId="0" fontId="11" fillId="0" borderId="23" xfId="1707" applyFont="1" applyBorder="1" applyAlignment="1">
      <alignment horizontal="center"/>
    </xf>
    <xf numFmtId="14" fontId="11" fillId="0" borderId="24" xfId="1707" applyNumberFormat="1" applyFont="1" applyBorder="1" applyAlignment="1">
      <alignment horizontal="center"/>
    </xf>
    <xf numFmtId="14" fontId="11" fillId="0" borderId="21" xfId="1707" applyNumberFormat="1" applyFont="1" applyBorder="1" applyAlignment="1">
      <alignment horizontal="center"/>
    </xf>
    <xf numFmtId="14" fontId="11" fillId="0" borderId="87" xfId="1707" applyNumberFormat="1" applyFont="1" applyBorder="1" applyAlignment="1">
      <alignment horizontal="center"/>
    </xf>
    <xf numFmtId="0" fontId="89" fillId="0" borderId="25" xfId="1707" applyFont="1" applyBorder="1"/>
    <xf numFmtId="0" fontId="10" fillId="0" borderId="25" xfId="1707" applyFont="1" applyBorder="1"/>
    <xf numFmtId="3" fontId="10" fillId="0" borderId="25" xfId="2853" applyNumberFormat="1" applyFont="1" applyBorder="1"/>
    <xf numFmtId="0" fontId="11" fillId="0" borderId="25" xfId="1707" applyFont="1" applyBorder="1"/>
    <xf numFmtId="169" fontId="0" fillId="0" borderId="25" xfId="2853" applyNumberFormat="1" applyFont="1" applyBorder="1"/>
    <xf numFmtId="169" fontId="0" fillId="0" borderId="0" xfId="2853" applyNumberFormat="1" applyFont="1"/>
    <xf numFmtId="169" fontId="2" fillId="0" borderId="0" xfId="1707" applyNumberFormat="1"/>
    <xf numFmtId="3" fontId="2" fillId="0" borderId="0" xfId="1707" applyNumberFormat="1"/>
    <xf numFmtId="0" fontId="11" fillId="0" borderId="25" xfId="1707" applyFont="1" applyBorder="1" applyAlignment="1">
      <alignment wrapText="1"/>
    </xf>
    <xf numFmtId="169" fontId="31" fillId="0" borderId="25" xfId="2853" applyNumberFormat="1" applyFont="1" applyBorder="1" applyAlignment="1">
      <alignment vertical="center"/>
    </xf>
    <xf numFmtId="169" fontId="31" fillId="0" borderId="0" xfId="2853" applyNumberFormat="1" applyFont="1" applyAlignment="1">
      <alignment vertical="center"/>
    </xf>
    <xf numFmtId="169" fontId="31" fillId="0" borderId="25" xfId="2853" applyNumberFormat="1" applyFont="1" applyBorder="1"/>
    <xf numFmtId="169" fontId="31" fillId="0" borderId="0" xfId="2853" applyNumberFormat="1" applyFont="1"/>
    <xf numFmtId="169" fontId="0" fillId="0" borderId="25" xfId="2853" applyNumberFormat="1" applyFont="1" applyBorder="1" applyAlignment="1">
      <alignment horizontal="right"/>
    </xf>
    <xf numFmtId="0" fontId="11" fillId="0" borderId="21" xfId="1707" applyFont="1" applyBorder="1"/>
    <xf numFmtId="169" fontId="31" fillId="0" borderId="21" xfId="2853" applyNumberFormat="1" applyFont="1" applyBorder="1" applyAlignment="1">
      <alignment horizontal="right"/>
    </xf>
    <xf numFmtId="169" fontId="31" fillId="0" borderId="24" xfId="2853" applyNumberFormat="1" applyFont="1" applyBorder="1" applyAlignment="1">
      <alignment horizontal="right"/>
    </xf>
    <xf numFmtId="3" fontId="89" fillId="0" borderId="25" xfId="1707" applyNumberFormat="1" applyFont="1" applyBorder="1"/>
    <xf numFmtId="169" fontId="0" fillId="0" borderId="0" xfId="2853" applyNumberFormat="1" applyFont="1" applyAlignment="1">
      <alignment horizontal="right"/>
    </xf>
    <xf numFmtId="0" fontId="11" fillId="0" borderId="0" xfId="1707" applyFont="1"/>
    <xf numFmtId="0" fontId="90" fillId="0" borderId="25" xfId="1707" applyFont="1" applyBorder="1"/>
    <xf numFmtId="0" fontId="10" fillId="0" borderId="25" xfId="1707" applyFont="1" applyBorder="1" applyAlignment="1">
      <alignment wrapText="1"/>
    </xf>
    <xf numFmtId="169" fontId="31" fillId="0" borderId="25" xfId="2853" applyNumberFormat="1" applyFont="1" applyBorder="1" applyAlignment="1">
      <alignment horizontal="right"/>
    </xf>
    <xf numFmtId="169" fontId="31" fillId="0" borderId="0" xfId="2853" applyNumberFormat="1" applyFont="1" applyAlignment="1">
      <alignment horizontal="right"/>
    </xf>
    <xf numFmtId="0" fontId="10" fillId="0" borderId="71" xfId="1707" applyFont="1" applyBorder="1"/>
    <xf numFmtId="169" fontId="0" fillId="0" borderId="52" xfId="2853" applyNumberFormat="1" applyFont="1" applyBorder="1"/>
    <xf numFmtId="169" fontId="0" fillId="0" borderId="46" xfId="2853" applyNumberFormat="1" applyFont="1" applyBorder="1"/>
    <xf numFmtId="3" fontId="10" fillId="0" borderId="0" xfId="1707" applyNumberFormat="1" applyFont="1"/>
    <xf numFmtId="169" fontId="89" fillId="0" borderId="0" xfId="1707" applyNumberFormat="1" applyFont="1"/>
    <xf numFmtId="169" fontId="10" fillId="0" borderId="0" xfId="1707" applyNumberFormat="1" applyFont="1"/>
    <xf numFmtId="0" fontId="87" fillId="0" borderId="0" xfId="1707" applyFont="1"/>
    <xf numFmtId="0" fontId="5" fillId="8" borderId="0" xfId="1707" applyFont="1" applyFill="1"/>
    <xf numFmtId="0" fontId="2" fillId="8" borderId="0" xfId="1707" applyFill="1"/>
    <xf numFmtId="0" fontId="12" fillId="8" borderId="0" xfId="1707" applyFont="1" applyFill="1" applyAlignment="1">
      <alignment horizontal="center"/>
    </xf>
    <xf numFmtId="0" fontId="6" fillId="8" borderId="0" xfId="1707" applyFont="1" applyFill="1"/>
    <xf numFmtId="0" fontId="12" fillId="8" borderId="0" xfId="1707" applyFont="1" applyFill="1"/>
    <xf numFmtId="2" fontId="12" fillId="8" borderId="0" xfId="1707" applyNumberFormat="1" applyFont="1" applyFill="1" applyAlignment="1">
      <alignment horizontal="center"/>
    </xf>
    <xf numFmtId="0" fontId="13" fillId="8" borderId="0" xfId="1707" applyFont="1" applyFill="1"/>
    <xf numFmtId="0" fontId="13" fillId="8" borderId="0" xfId="1707" applyFont="1" applyFill="1" applyAlignment="1">
      <alignment horizontal="center"/>
    </xf>
    <xf numFmtId="2" fontId="13" fillId="8" borderId="0" xfId="1707" applyNumberFormat="1" applyFont="1" applyFill="1" applyAlignment="1">
      <alignment horizontal="center"/>
    </xf>
    <xf numFmtId="0" fontId="91" fillId="8" borderId="0" xfId="1707" applyFont="1" applyFill="1" applyAlignment="1">
      <alignment horizontal="right"/>
    </xf>
    <xf numFmtId="2" fontId="13" fillId="8" borderId="0" xfId="1707" applyNumberFormat="1" applyFont="1" applyFill="1"/>
    <xf numFmtId="0" fontId="13" fillId="7" borderId="72" xfId="1707" applyFont="1" applyFill="1" applyBorder="1"/>
    <xf numFmtId="0" fontId="13" fillId="7" borderId="88" xfId="1707" applyFont="1" applyFill="1" applyBorder="1"/>
    <xf numFmtId="0" fontId="12" fillId="7" borderId="77" xfId="1707" applyFont="1" applyFill="1" applyBorder="1" applyAlignment="1">
      <alignment horizontal="center"/>
    </xf>
    <xf numFmtId="0" fontId="12" fillId="7" borderId="28" xfId="1707" applyFont="1" applyFill="1" applyBorder="1" applyAlignment="1">
      <alignment horizontal="center"/>
    </xf>
    <xf numFmtId="0" fontId="12" fillId="7" borderId="31" xfId="1707" applyFont="1" applyFill="1" applyBorder="1" applyAlignment="1">
      <alignment horizontal="center"/>
    </xf>
    <xf numFmtId="2" fontId="12" fillId="7" borderId="28" xfId="1707" applyNumberFormat="1" applyFont="1" applyFill="1" applyBorder="1" applyAlignment="1">
      <alignment horizontal="center"/>
    </xf>
    <xf numFmtId="0" fontId="12" fillId="7" borderId="79" xfId="1707" applyFont="1" applyFill="1" applyBorder="1" applyAlignment="1">
      <alignment horizontal="center"/>
    </xf>
    <xf numFmtId="0" fontId="12" fillId="7" borderId="80" xfId="1707" applyFont="1" applyFill="1" applyBorder="1" applyAlignment="1">
      <alignment horizontal="center"/>
    </xf>
    <xf numFmtId="0" fontId="12" fillId="7" borderId="71" xfId="1707" applyFont="1" applyFill="1" applyBorder="1" applyAlignment="1">
      <alignment horizontal="center"/>
    </xf>
    <xf numFmtId="0" fontId="12" fillId="7" borderId="52" xfId="1707" applyFont="1" applyFill="1" applyBorder="1" applyAlignment="1">
      <alignment horizontal="center"/>
    </xf>
    <xf numFmtId="2" fontId="12" fillId="7" borderId="71" xfId="1707" applyNumberFormat="1" applyFont="1" applyFill="1" applyBorder="1" applyAlignment="1">
      <alignment horizontal="center"/>
    </xf>
    <xf numFmtId="0" fontId="12" fillId="7" borderId="81" xfId="1707" applyFont="1" applyFill="1" applyBorder="1" applyAlignment="1">
      <alignment horizontal="center"/>
    </xf>
    <xf numFmtId="169" fontId="13" fillId="8" borderId="28" xfId="1707" applyNumberFormat="1" applyFont="1" applyFill="1" applyBorder="1"/>
    <xf numFmtId="169" fontId="13" fillId="0" borderId="28" xfId="1707" applyNumberFormat="1" applyFont="1" applyBorder="1"/>
    <xf numFmtId="169" fontId="13" fillId="0" borderId="27" xfId="1707" applyNumberFormat="1" applyFont="1" applyBorder="1"/>
    <xf numFmtId="169" fontId="13" fillId="0" borderId="25" xfId="1707" applyNumberFormat="1" applyFont="1" applyBorder="1"/>
    <xf numFmtId="169" fontId="13" fillId="0" borderId="78" xfId="1707" applyNumberFormat="1" applyFont="1" applyBorder="1"/>
    <xf numFmtId="0" fontId="13" fillId="8" borderId="90" xfId="1707" applyFont="1" applyFill="1" applyBorder="1"/>
    <xf numFmtId="0" fontId="12" fillId="7" borderId="92" xfId="1707" applyFont="1" applyFill="1" applyBorder="1" applyAlignment="1">
      <alignment horizontal="center"/>
    </xf>
    <xf numFmtId="169" fontId="12" fillId="7" borderId="93" xfId="1707" applyNumberFormat="1" applyFont="1" applyFill="1" applyBorder="1"/>
    <xf numFmtId="169" fontId="12" fillId="7" borderId="92" xfId="1707" applyNumberFormat="1" applyFont="1" applyFill="1" applyBorder="1"/>
    <xf numFmtId="169" fontId="12" fillId="7" borderId="94" xfId="1707" applyNumberFormat="1" applyFont="1" applyFill="1" applyBorder="1"/>
    <xf numFmtId="169" fontId="12" fillId="7" borderId="95" xfId="1707" applyNumberFormat="1" applyFont="1" applyFill="1" applyBorder="1"/>
    <xf numFmtId="169" fontId="5" fillId="8" borderId="0" xfId="1707" applyNumberFormat="1" applyFont="1" applyFill="1"/>
    <xf numFmtId="169" fontId="12" fillId="8" borderId="0" xfId="1707" applyNumberFormat="1" applyFont="1" applyFill="1"/>
    <xf numFmtId="0" fontId="6" fillId="0" borderId="0" xfId="1707" applyFont="1" applyAlignment="1">
      <alignment horizontal="center"/>
    </xf>
    <xf numFmtId="0" fontId="31" fillId="0" borderId="0" xfId="1707" applyFont="1" applyAlignment="1">
      <alignment horizontal="center"/>
    </xf>
    <xf numFmtId="0" fontId="31" fillId="0" borderId="0" xfId="1707" applyFont="1" applyAlignment="1">
      <alignment horizontal="right"/>
    </xf>
    <xf numFmtId="0" fontId="6" fillId="7" borderId="31" xfId="1707" applyFont="1" applyFill="1" applyBorder="1" applyAlignment="1">
      <alignment horizontal="center" vertical="center"/>
    </xf>
    <xf numFmtId="0" fontId="6" fillId="0" borderId="0" xfId="1707" applyFont="1" applyAlignment="1">
      <alignment horizontal="center" vertical="center"/>
    </xf>
    <xf numFmtId="0" fontId="6" fillId="7" borderId="52" xfId="1707" applyFont="1" applyFill="1" applyBorder="1" applyAlignment="1">
      <alignment horizontal="center" vertical="center"/>
    </xf>
    <xf numFmtId="0" fontId="6" fillId="0" borderId="31" xfId="1707" applyFont="1" applyBorder="1"/>
    <xf numFmtId="0" fontId="2" fillId="0" borderId="27" xfId="1707" applyBorder="1"/>
    <xf numFmtId="196" fontId="10" fillId="0" borderId="27" xfId="2852" applyNumberFormat="1" applyFont="1" applyBorder="1"/>
    <xf numFmtId="0" fontId="10" fillId="0" borderId="27" xfId="1707" applyFont="1" applyBorder="1"/>
    <xf numFmtId="196" fontId="10" fillId="0" borderId="27" xfId="1707" applyNumberFormat="1" applyFont="1" applyBorder="1"/>
    <xf numFmtId="3" fontId="10" fillId="0" borderId="27" xfId="1707" applyNumberFormat="1" applyFont="1" applyBorder="1"/>
    <xf numFmtId="0" fontId="6" fillId="0" borderId="27" xfId="1707" applyFont="1" applyBorder="1"/>
    <xf numFmtId="196" fontId="6" fillId="0" borderId="27" xfId="2852" applyNumberFormat="1" applyFont="1" applyBorder="1"/>
    <xf numFmtId="0" fontId="6" fillId="0" borderId="27" xfId="1707" applyFont="1" applyBorder="1" applyAlignment="1">
      <alignment horizontal="center"/>
    </xf>
    <xf numFmtId="196" fontId="6" fillId="0" borderId="27" xfId="2852" applyNumberFormat="1" applyFont="1" applyBorder="1" applyAlignment="1">
      <alignment horizontal="center"/>
    </xf>
    <xf numFmtId="0" fontId="6" fillId="0" borderId="23" xfId="1707" applyFont="1" applyBorder="1" applyAlignment="1">
      <alignment horizontal="center" vertical="center" wrapText="1"/>
    </xf>
    <xf numFmtId="196" fontId="6" fillId="0" borderId="23" xfId="1707" applyNumberFormat="1" applyFont="1" applyBorder="1" applyAlignment="1">
      <alignment horizontal="right" vertical="center"/>
    </xf>
    <xf numFmtId="196" fontId="6" fillId="0" borderId="22" xfId="1707" applyNumberFormat="1" applyFont="1" applyBorder="1" applyAlignment="1">
      <alignment horizontal="right" vertical="center"/>
    </xf>
    <xf numFmtId="196" fontId="6" fillId="0" borderId="23" xfId="2852" applyNumberFormat="1" applyFont="1" applyBorder="1" applyAlignment="1">
      <alignment horizontal="right" vertical="center"/>
    </xf>
    <xf numFmtId="0" fontId="93" fillId="0" borderId="31" xfId="1707" applyFont="1" applyBorder="1"/>
    <xf numFmtId="0" fontId="93" fillId="0" borderId="27" xfId="1707" applyFont="1" applyBorder="1"/>
    <xf numFmtId="0" fontId="94" fillId="0" borderId="27" xfId="1707" applyFont="1" applyBorder="1"/>
    <xf numFmtId="0" fontId="93" fillId="0" borderId="23" xfId="1707" applyFont="1" applyBorder="1"/>
    <xf numFmtId="3" fontId="93" fillId="0" borderId="23" xfId="1707" applyNumberFormat="1" applyFont="1" applyBorder="1"/>
    <xf numFmtId="0" fontId="94" fillId="0" borderId="0" xfId="1707" applyFont="1" applyAlignment="1">
      <alignment horizontal="center"/>
    </xf>
    <xf numFmtId="0" fontId="94" fillId="0" borderId="31" xfId="1707" applyFont="1" applyBorder="1"/>
    <xf numFmtId="0" fontId="94" fillId="0" borderId="30" xfId="1707" applyFont="1" applyBorder="1"/>
    <xf numFmtId="0" fontId="94" fillId="0" borderId="26" xfId="1707" applyFont="1" applyBorder="1"/>
    <xf numFmtId="3" fontId="94" fillId="0" borderId="26" xfId="1707" applyNumberFormat="1" applyFont="1" applyBorder="1"/>
    <xf numFmtId="9" fontId="94" fillId="0" borderId="26" xfId="1707" applyNumberFormat="1" applyFont="1" applyBorder="1"/>
    <xf numFmtId="0" fontId="6" fillId="0" borderId="28" xfId="1707" applyFont="1" applyBorder="1"/>
    <xf numFmtId="0" fontId="6" fillId="0" borderId="71" xfId="1707" applyFont="1" applyBorder="1"/>
    <xf numFmtId="0" fontId="95" fillId="0" borderId="25" xfId="1707" applyFont="1" applyBorder="1"/>
    <xf numFmtId="196" fontId="95" fillId="0" borderId="52" xfId="2852" applyNumberFormat="1" applyFont="1" applyBorder="1"/>
    <xf numFmtId="196" fontId="6" fillId="0" borderId="52" xfId="1707" applyNumberFormat="1" applyFont="1" applyBorder="1"/>
    <xf numFmtId="0" fontId="5" fillId="0" borderId="71" xfId="1707" applyFont="1" applyBorder="1"/>
    <xf numFmtId="198" fontId="5" fillId="0" borderId="52" xfId="2852" applyNumberFormat="1" applyFont="1" applyBorder="1"/>
    <xf numFmtId="198" fontId="5" fillId="0" borderId="52" xfId="1707" applyNumberFormat="1" applyFont="1" applyBorder="1"/>
    <xf numFmtId="0" fontId="5" fillId="0" borderId="96" xfId="1707" applyFont="1" applyBorder="1"/>
    <xf numFmtId="198" fontId="5" fillId="0" borderId="97" xfId="2852" applyNumberFormat="1" applyFont="1" applyBorder="1"/>
    <xf numFmtId="198" fontId="5" fillId="0" borderId="97" xfId="1707" applyNumberFormat="1" applyFont="1" applyBorder="1"/>
    <xf numFmtId="0" fontId="5" fillId="0" borderId="50" xfId="1707" applyFont="1" applyBorder="1"/>
    <xf numFmtId="198" fontId="5" fillId="0" borderId="98" xfId="2852" applyNumberFormat="1" applyFont="1" applyBorder="1"/>
    <xf numFmtId="198" fontId="5" fillId="0" borderId="98" xfId="1707" applyNumberFormat="1" applyFont="1" applyBorder="1"/>
    <xf numFmtId="198" fontId="5" fillId="0" borderId="27" xfId="2852" applyNumberFormat="1" applyFont="1" applyBorder="1"/>
    <xf numFmtId="198" fontId="5" fillId="0" borderId="27" xfId="1707" applyNumberFormat="1" applyFont="1" applyBorder="1"/>
    <xf numFmtId="198" fontId="5" fillId="0" borderId="99" xfId="2852" applyNumberFormat="1" applyFont="1" applyBorder="1"/>
    <xf numFmtId="0" fontId="6" fillId="0" borderId="100" xfId="1707" applyFont="1" applyBorder="1"/>
    <xf numFmtId="198" fontId="5" fillId="0" borderId="99" xfId="1707" applyNumberFormat="1" applyFont="1" applyBorder="1"/>
    <xf numFmtId="198" fontId="95" fillId="0" borderId="27" xfId="2852" applyNumberFormat="1" applyFont="1" applyBorder="1"/>
    <xf numFmtId="198" fontId="6" fillId="0" borderId="52" xfId="1707" applyNumberFormat="1" applyFont="1" applyBorder="1" applyAlignment="1">
      <alignment horizontal="right" vertical="center"/>
    </xf>
    <xf numFmtId="198" fontId="5" fillId="0" borderId="52" xfId="1707" applyNumberFormat="1" applyFont="1" applyBorder="1" applyAlignment="1">
      <alignment horizontal="right" vertical="center"/>
    </xf>
    <xf numFmtId="198" fontId="6" fillId="7" borderId="23" xfId="2852" applyNumberFormat="1" applyFont="1" applyFill="1" applyBorder="1"/>
    <xf numFmtId="198" fontId="6" fillId="7" borderId="23" xfId="1707" applyNumberFormat="1" applyFont="1" applyFill="1" applyBorder="1"/>
    <xf numFmtId="0" fontId="2" fillId="8" borderId="0" xfId="1707" applyFill="1" applyAlignment="1">
      <alignment horizontal="center"/>
    </xf>
    <xf numFmtId="0" fontId="36" fillId="8" borderId="0" xfId="1707" applyFont="1" applyFill="1" applyAlignment="1">
      <alignment horizontal="center"/>
    </xf>
    <xf numFmtId="0" fontId="13" fillId="8" borderId="0" xfId="1707" applyFont="1" applyFill="1" applyAlignment="1">
      <alignment horizontal="right"/>
    </xf>
    <xf numFmtId="0" fontId="6" fillId="7" borderId="29" xfId="1707" applyFont="1" applyFill="1" applyBorder="1" applyAlignment="1">
      <alignment horizontal="center"/>
    </xf>
    <xf numFmtId="0" fontId="6" fillId="7" borderId="28" xfId="1707" applyFont="1" applyFill="1" applyBorder="1" applyAlignment="1">
      <alignment horizontal="center"/>
    </xf>
    <xf numFmtId="0" fontId="2" fillId="8" borderId="25" xfId="1707" applyFill="1" applyBorder="1"/>
    <xf numFmtId="0" fontId="6" fillId="7" borderId="0" xfId="1707" applyFont="1" applyFill="1" applyAlignment="1">
      <alignment horizontal="center"/>
    </xf>
    <xf numFmtId="0" fontId="6" fillId="7" borderId="25" xfId="1707" applyFont="1" applyFill="1" applyBorder="1" applyAlignment="1">
      <alignment horizontal="center"/>
    </xf>
    <xf numFmtId="0" fontId="2" fillId="8" borderId="30" xfId="1707" applyFill="1" applyBorder="1"/>
    <xf numFmtId="197" fontId="0" fillId="8" borderId="31" xfId="2853" applyFont="1" applyFill="1" applyBorder="1"/>
    <xf numFmtId="197" fontId="0" fillId="8" borderId="28" xfId="2853" applyFont="1" applyFill="1" applyBorder="1"/>
    <xf numFmtId="197" fontId="0" fillId="8" borderId="30" xfId="2853" applyFont="1" applyFill="1" applyBorder="1"/>
    <xf numFmtId="3" fontId="5" fillId="8" borderId="0" xfId="1707" applyNumberFormat="1" applyFont="1" applyFill="1"/>
    <xf numFmtId="0" fontId="5" fillId="8" borderId="101" xfId="1707" applyFont="1" applyFill="1" applyBorder="1"/>
    <xf numFmtId="0" fontId="5" fillId="8" borderId="102" xfId="1707" applyFont="1" applyFill="1" applyBorder="1"/>
    <xf numFmtId="197" fontId="5" fillId="8" borderId="102" xfId="2853" applyFont="1" applyFill="1" applyBorder="1"/>
    <xf numFmtId="3" fontId="5" fillId="8" borderId="102" xfId="2853" applyNumberFormat="1" applyFont="1" applyFill="1" applyBorder="1"/>
    <xf numFmtId="197" fontId="5" fillId="8" borderId="101" xfId="2853" applyFont="1" applyFill="1" applyBorder="1"/>
    <xf numFmtId="197" fontId="5" fillId="8" borderId="103" xfId="2853" applyFont="1" applyFill="1" applyBorder="1"/>
    <xf numFmtId="0" fontId="5" fillId="8" borderId="25" xfId="1707" applyFont="1" applyFill="1" applyBorder="1"/>
    <xf numFmtId="0" fontId="5" fillId="8" borderId="26" xfId="1707" applyFont="1" applyFill="1" applyBorder="1"/>
    <xf numFmtId="197" fontId="5" fillId="8" borderId="27" xfId="2853" applyFont="1" applyFill="1" applyBorder="1"/>
    <xf numFmtId="3" fontId="5" fillId="8" borderId="27" xfId="2853" applyNumberFormat="1" applyFont="1" applyFill="1" applyBorder="1"/>
    <xf numFmtId="197" fontId="5" fillId="8" borderId="104" xfId="2853" applyFont="1" applyFill="1" applyBorder="1"/>
    <xf numFmtId="197" fontId="5" fillId="8" borderId="105" xfId="2853" applyFont="1" applyFill="1" applyBorder="1"/>
    <xf numFmtId="197" fontId="5" fillId="8" borderId="25" xfId="2853" applyFont="1" applyFill="1" applyBorder="1"/>
    <xf numFmtId="197" fontId="5" fillId="8" borderId="26" xfId="2853" applyFont="1" applyFill="1" applyBorder="1"/>
    <xf numFmtId="0" fontId="5" fillId="8" borderId="25" xfId="1707" applyFont="1" applyFill="1" applyBorder="1" applyAlignment="1">
      <alignment horizontal="left"/>
    </xf>
    <xf numFmtId="0" fontId="5" fillId="8" borderId="26" xfId="1707" applyFont="1" applyFill="1" applyBorder="1" applyAlignment="1">
      <alignment horizontal="left"/>
    </xf>
    <xf numFmtId="169" fontId="5" fillId="8" borderId="27" xfId="2853" applyNumberFormat="1" applyFont="1" applyFill="1" applyBorder="1" applyAlignment="1">
      <alignment horizontal="right"/>
    </xf>
    <xf numFmtId="169" fontId="5" fillId="8" borderId="27" xfId="2854" applyNumberFormat="1" applyFont="1" applyFill="1" applyBorder="1" applyAlignment="1">
      <alignment horizontal="right"/>
    </xf>
    <xf numFmtId="169" fontId="5" fillId="8" borderId="25" xfId="2853" applyNumberFormat="1" applyFont="1" applyFill="1" applyBorder="1"/>
    <xf numFmtId="169" fontId="5" fillId="8" borderId="26" xfId="2853" applyNumberFormat="1" applyFont="1" applyFill="1" applyBorder="1"/>
    <xf numFmtId="3" fontId="2" fillId="8" borderId="0" xfId="1707" applyNumberFormat="1" applyFill="1"/>
    <xf numFmtId="0" fontId="5" fillId="8" borderId="71" xfId="1707" applyFont="1" applyFill="1" applyBorder="1" applyAlignment="1">
      <alignment horizontal="left"/>
    </xf>
    <xf numFmtId="0" fontId="5" fillId="8" borderId="46" xfId="1707" applyFont="1" applyFill="1" applyBorder="1" applyAlignment="1">
      <alignment horizontal="left"/>
    </xf>
    <xf numFmtId="169" fontId="5" fillId="8" borderId="52" xfId="2853" applyNumberFormat="1" applyFont="1" applyFill="1" applyBorder="1" applyAlignment="1">
      <alignment horizontal="right"/>
    </xf>
    <xf numFmtId="169" fontId="5" fillId="8" borderId="71" xfId="2853" applyNumberFormat="1" applyFont="1" applyFill="1" applyBorder="1"/>
    <xf numFmtId="169" fontId="5" fillId="8" borderId="46" xfId="2853" applyNumberFormat="1" applyFont="1" applyFill="1" applyBorder="1"/>
    <xf numFmtId="0" fontId="6" fillId="7" borderId="106" xfId="1707" applyFont="1" applyFill="1" applyBorder="1" applyAlignment="1">
      <alignment horizontal="right"/>
    </xf>
    <xf numFmtId="0" fontId="6" fillId="7" borderId="58" xfId="1707" applyFont="1" applyFill="1" applyBorder="1" applyAlignment="1">
      <alignment horizontal="right"/>
    </xf>
    <xf numFmtId="169" fontId="6" fillId="7" borderId="59" xfId="2853" applyNumberFormat="1" applyFont="1" applyFill="1" applyBorder="1" applyAlignment="1">
      <alignment horizontal="right"/>
    </xf>
    <xf numFmtId="169" fontId="6" fillId="7" borderId="59" xfId="2854" applyNumberFormat="1" applyFont="1" applyFill="1" applyBorder="1" applyAlignment="1">
      <alignment horizontal="right"/>
    </xf>
    <xf numFmtId="3" fontId="13" fillId="8" borderId="0" xfId="1707" applyNumberFormat="1" applyFont="1" applyFill="1"/>
    <xf numFmtId="200" fontId="13" fillId="8" borderId="0" xfId="1707" applyNumberFormat="1" applyFont="1" applyFill="1"/>
    <xf numFmtId="3" fontId="96" fillId="8" borderId="0" xfId="1707" applyNumberFormat="1" applyFont="1" applyFill="1"/>
    <xf numFmtId="0" fontId="36" fillId="8" borderId="0" xfId="1707" applyFont="1" applyFill="1"/>
    <xf numFmtId="0" fontId="97" fillId="8" borderId="0" xfId="2855" applyFill="1"/>
    <xf numFmtId="0" fontId="31" fillId="8" borderId="0" xfId="1707" applyFont="1" applyFill="1" applyAlignment="1">
      <alignment horizontal="left"/>
    </xf>
    <xf numFmtId="0" fontId="2" fillId="8" borderId="0" xfId="1707" applyFill="1" applyAlignment="1">
      <alignment horizontal="right"/>
    </xf>
    <xf numFmtId="2" fontId="2" fillId="8" borderId="0" xfId="1707" applyNumberFormat="1" applyFill="1" applyAlignment="1">
      <alignment horizontal="center"/>
    </xf>
    <xf numFmtId="0" fontId="2" fillId="0" borderId="28" xfId="1707" applyBorder="1"/>
    <xf numFmtId="169" fontId="2" fillId="0" borderId="31" xfId="1707" applyNumberFormat="1" applyBorder="1"/>
    <xf numFmtId="0" fontId="31" fillId="0" borderId="25" xfId="1707" applyFont="1" applyBorder="1"/>
    <xf numFmtId="169" fontId="31" fillId="0" borderId="27" xfId="1707" applyNumberFormat="1" applyFont="1" applyBorder="1"/>
    <xf numFmtId="169" fontId="31" fillId="0" borderId="27" xfId="2853" applyNumberFormat="1" applyFont="1" applyBorder="1" applyAlignment="1">
      <alignment horizontal="right"/>
    </xf>
    <xf numFmtId="169" fontId="31" fillId="0" borderId="0" xfId="1707" applyNumberFormat="1" applyFont="1"/>
    <xf numFmtId="0" fontId="2" fillId="0" borderId="25" xfId="1707" applyBorder="1"/>
    <xf numFmtId="169" fontId="2" fillId="0" borderId="27" xfId="1707" applyNumberFormat="1" applyBorder="1"/>
    <xf numFmtId="0" fontId="87" fillId="0" borderId="25" xfId="1707" applyFont="1" applyBorder="1"/>
    <xf numFmtId="0" fontId="88" fillId="0" borderId="25" xfId="1707" applyFont="1" applyBorder="1"/>
    <xf numFmtId="169" fontId="0" fillId="0" borderId="27" xfId="2853" applyNumberFormat="1" applyFont="1" applyBorder="1" applyAlignment="1">
      <alignment horizontal="right"/>
    </xf>
    <xf numFmtId="0" fontId="31" fillId="0" borderId="101" xfId="1707" applyFont="1" applyBorder="1"/>
    <xf numFmtId="169" fontId="2" fillId="0" borderId="107" xfId="1707" applyNumberFormat="1" applyBorder="1"/>
    <xf numFmtId="169" fontId="31" fillId="0" borderId="107" xfId="1707" applyNumberFormat="1" applyFont="1" applyBorder="1"/>
    <xf numFmtId="0" fontId="2" fillId="0" borderId="71" xfId="1707" applyBorder="1"/>
    <xf numFmtId="169" fontId="2" fillId="0" borderId="52" xfId="1707" applyNumberFormat="1" applyBorder="1"/>
    <xf numFmtId="3" fontId="6" fillId="0" borderId="0" xfId="1707" applyNumberFormat="1" applyFont="1"/>
    <xf numFmtId="0" fontId="5" fillId="0" borderId="0" xfId="1707" applyFont="1" applyAlignment="1">
      <alignment horizontal="center"/>
    </xf>
    <xf numFmtId="195" fontId="5" fillId="0" borderId="0" xfId="2852" applyFont="1"/>
    <xf numFmtId="0" fontId="91" fillId="0" borderId="0" xfId="1707" applyFont="1" applyAlignment="1">
      <alignment horizontal="right"/>
    </xf>
    <xf numFmtId="0" fontId="6" fillId="0" borderId="28" xfId="1707" applyFont="1" applyBorder="1" applyAlignment="1">
      <alignment horizontal="center"/>
    </xf>
    <xf numFmtId="0" fontId="6" fillId="0" borderId="29" xfId="1707" applyFont="1" applyBorder="1" applyAlignment="1">
      <alignment horizontal="center"/>
    </xf>
    <xf numFmtId="0" fontId="6" fillId="0" borderId="71" xfId="1707" applyFont="1" applyBorder="1" applyAlignment="1">
      <alignment horizontal="center"/>
    </xf>
    <xf numFmtId="195" fontId="6" fillId="0" borderId="52" xfId="2852" applyFont="1" applyBorder="1" applyAlignment="1">
      <alignment horizontal="center"/>
    </xf>
    <xf numFmtId="0" fontId="6" fillId="0" borderId="87" xfId="1707" applyFont="1" applyBorder="1" applyAlignment="1">
      <alignment horizontal="center"/>
    </xf>
    <xf numFmtId="14" fontId="6" fillId="0" borderId="52" xfId="1707" applyNumberFormat="1" applyFont="1" applyBorder="1" applyAlignment="1">
      <alignment horizontal="center"/>
    </xf>
    <xf numFmtId="0" fontId="6" fillId="0" borderId="21" xfId="1707" applyFont="1" applyBorder="1"/>
    <xf numFmtId="169" fontId="6" fillId="0" borderId="24" xfId="1707" applyNumberFormat="1" applyFont="1" applyBorder="1" applyAlignment="1">
      <alignment horizontal="center"/>
    </xf>
    <xf numFmtId="195" fontId="6" fillId="0" borderId="24" xfId="2852" applyFont="1" applyBorder="1" applyAlignment="1">
      <alignment horizontal="center"/>
    </xf>
    <xf numFmtId="169" fontId="6" fillId="0" borderId="28" xfId="1707" applyNumberFormat="1" applyFont="1" applyBorder="1" applyAlignment="1">
      <alignment horizontal="center"/>
    </xf>
    <xf numFmtId="0" fontId="6" fillId="9" borderId="21" xfId="1707" applyFont="1" applyFill="1" applyBorder="1" applyAlignment="1">
      <alignment horizontal="center"/>
    </xf>
    <xf numFmtId="169" fontId="6" fillId="9" borderId="24" xfId="1707" applyNumberFormat="1" applyFont="1" applyFill="1" applyBorder="1" applyAlignment="1">
      <alignment horizontal="center"/>
    </xf>
    <xf numFmtId="201" fontId="6" fillId="9" borderId="24" xfId="2852" applyNumberFormat="1" applyFont="1" applyFill="1" applyBorder="1" applyAlignment="1">
      <alignment horizontal="center"/>
    </xf>
    <xf numFmtId="169" fontId="6" fillId="9" borderId="23" xfId="1707" applyNumberFormat="1" applyFont="1" applyFill="1" applyBorder="1" applyAlignment="1">
      <alignment horizontal="right"/>
    </xf>
    <xf numFmtId="169" fontId="5" fillId="0" borderId="108" xfId="1707" applyNumberFormat="1" applyFont="1" applyBorder="1" applyAlignment="1">
      <alignment horizontal="center"/>
    </xf>
    <xf numFmtId="201" fontId="5" fillId="0" borderId="108" xfId="2852" applyNumberFormat="1" applyFont="1" applyBorder="1"/>
    <xf numFmtId="169" fontId="5" fillId="0" borderId="109" xfId="2853" applyNumberFormat="1" applyFont="1" applyBorder="1" applyAlignment="1">
      <alignment horizontal="center"/>
    </xf>
    <xf numFmtId="169" fontId="5" fillId="0" borderId="31" xfId="2853" applyNumberFormat="1" applyFont="1" applyBorder="1"/>
    <xf numFmtId="0" fontId="5" fillId="8" borderId="110" xfId="1707" applyFont="1" applyFill="1" applyBorder="1"/>
    <xf numFmtId="169" fontId="5" fillId="0" borderId="111" xfId="1707" applyNumberFormat="1" applyFont="1" applyBorder="1" applyAlignment="1">
      <alignment horizontal="center"/>
    </xf>
    <xf numFmtId="201" fontId="5" fillId="0" borderId="111" xfId="2852" applyNumberFormat="1" applyFont="1" applyBorder="1"/>
    <xf numFmtId="169" fontId="5" fillId="0" borderId="112" xfId="2853" applyNumberFormat="1" applyFont="1" applyBorder="1" applyAlignment="1">
      <alignment horizontal="center"/>
    </xf>
    <xf numFmtId="169" fontId="5" fillId="0" borderId="27" xfId="2853" applyNumberFormat="1" applyFont="1" applyBorder="1"/>
    <xf numFmtId="0" fontId="6" fillId="46" borderId="113" xfId="1707" applyFont="1" applyFill="1" applyBorder="1"/>
    <xf numFmtId="169" fontId="5" fillId="46" borderId="114" xfId="1707" applyNumberFormat="1" applyFont="1" applyFill="1" applyBorder="1" applyAlignment="1">
      <alignment horizontal="center"/>
    </xf>
    <xf numFmtId="201" fontId="6" fillId="46" borderId="114" xfId="2852" applyNumberFormat="1" applyFont="1" applyFill="1" applyBorder="1"/>
    <xf numFmtId="169" fontId="6" fillId="46" borderId="115" xfId="2853" applyNumberFormat="1" applyFont="1" applyFill="1" applyBorder="1" applyAlignment="1">
      <alignment horizontal="center"/>
    </xf>
    <xf numFmtId="169" fontId="6" fillId="46" borderId="52" xfId="2853" applyNumberFormat="1" applyFont="1" applyFill="1" applyBorder="1"/>
    <xf numFmtId="169" fontId="7" fillId="0" borderId="112" xfId="2853" applyNumberFormat="1" applyFont="1" applyBorder="1" applyAlignment="1">
      <alignment horizontal="right"/>
    </xf>
    <xf numFmtId="4" fontId="5" fillId="0" borderId="0" xfId="1707" applyNumberFormat="1" applyFont="1"/>
    <xf numFmtId="169" fontId="5" fillId="0" borderId="112" xfId="2853" applyNumberFormat="1" applyFont="1" applyBorder="1" applyAlignment="1">
      <alignment horizontal="right"/>
    </xf>
    <xf numFmtId="0" fontId="6" fillId="46" borderId="116" xfId="1707" applyFont="1" applyFill="1" applyBorder="1"/>
    <xf numFmtId="201" fontId="6" fillId="46" borderId="52" xfId="2852" applyNumberFormat="1" applyFont="1" applyFill="1" applyBorder="1"/>
    <xf numFmtId="169" fontId="5" fillId="0" borderId="52" xfId="2853" applyNumberFormat="1" applyFont="1" applyBorder="1"/>
    <xf numFmtId="0" fontId="6" fillId="0" borderId="117" xfId="1707" applyFont="1" applyBorder="1"/>
    <xf numFmtId="169" fontId="5" fillId="0" borderId="118" xfId="1707" applyNumberFormat="1" applyFont="1" applyBorder="1" applyAlignment="1">
      <alignment horizontal="center"/>
    </xf>
    <xf numFmtId="201" fontId="6" fillId="0" borderId="118" xfId="2852" applyNumberFormat="1" applyFont="1" applyBorder="1"/>
    <xf numFmtId="169" fontId="5" fillId="0" borderId="118" xfId="2853" applyNumberFormat="1" applyFont="1" applyBorder="1" applyAlignment="1">
      <alignment horizontal="center"/>
    </xf>
    <xf numFmtId="169" fontId="6" fillId="0" borderId="119" xfId="2853" applyNumberFormat="1" applyFont="1" applyBorder="1"/>
    <xf numFmtId="0" fontId="5" fillId="0" borderId="120" xfId="1707" applyFont="1" applyBorder="1"/>
    <xf numFmtId="169" fontId="5" fillId="0" borderId="121" xfId="1707" applyNumberFormat="1" applyFont="1" applyBorder="1" applyAlignment="1">
      <alignment horizontal="center"/>
    </xf>
    <xf numFmtId="201" fontId="5" fillId="0" borderId="121" xfId="2852" applyNumberFormat="1" applyFont="1" applyBorder="1"/>
    <xf numFmtId="169" fontId="5" fillId="0" borderId="121" xfId="2853" applyNumberFormat="1" applyFont="1" applyBorder="1" applyAlignment="1">
      <alignment horizontal="center"/>
    </xf>
    <xf numFmtId="169" fontId="5" fillId="0" borderId="71" xfId="2853" applyNumberFormat="1" applyFont="1" applyBorder="1"/>
    <xf numFmtId="169" fontId="5" fillId="0" borderId="25" xfId="2853" applyNumberFormat="1" applyFont="1" applyBorder="1"/>
    <xf numFmtId="198" fontId="6" fillId="46" borderId="115" xfId="2852" applyNumberFormat="1" applyFont="1" applyFill="1" applyBorder="1"/>
    <xf numFmtId="0" fontId="6" fillId="8" borderId="116" xfId="1707" applyFont="1" applyFill="1" applyBorder="1"/>
    <xf numFmtId="169" fontId="5" fillId="0" borderId="114" xfId="1707" applyNumberFormat="1" applyFont="1" applyBorder="1" applyAlignment="1">
      <alignment horizontal="center"/>
    </xf>
    <xf numFmtId="201" fontId="6" fillId="0" borderId="114" xfId="2852" applyNumberFormat="1" applyFont="1" applyBorder="1"/>
    <xf numFmtId="169" fontId="6" fillId="0" borderId="115" xfId="2853" applyNumberFormat="1" applyFont="1" applyBorder="1" applyAlignment="1">
      <alignment horizontal="center"/>
    </xf>
    <xf numFmtId="169" fontId="6" fillId="0" borderId="71" xfId="2853" applyNumberFormat="1" applyFont="1" applyBorder="1"/>
    <xf numFmtId="169" fontId="6" fillId="0" borderId="52" xfId="2853" applyNumberFormat="1" applyFont="1" applyBorder="1"/>
    <xf numFmtId="201" fontId="5" fillId="0" borderId="114" xfId="2852" applyNumberFormat="1" applyFont="1" applyBorder="1"/>
    <xf numFmtId="169" fontId="5" fillId="0" borderId="115" xfId="2853" applyNumberFormat="1" applyFont="1" applyBorder="1" applyAlignment="1">
      <alignment horizontal="center"/>
    </xf>
    <xf numFmtId="169" fontId="6" fillId="0" borderId="117" xfId="2853" applyNumberFormat="1" applyFont="1" applyBorder="1"/>
    <xf numFmtId="169" fontId="6" fillId="0" borderId="122" xfId="2853" applyNumberFormat="1" applyFont="1" applyBorder="1"/>
    <xf numFmtId="169" fontId="5" fillId="0" borderId="29" xfId="1707" applyNumberFormat="1" applyFont="1" applyBorder="1" applyAlignment="1">
      <alignment horizontal="center"/>
    </xf>
    <xf numFmtId="201" fontId="6" fillId="0" borderId="29" xfId="2852" applyNumberFormat="1" applyFont="1" applyBorder="1"/>
    <xf numFmtId="169" fontId="5" fillId="0" borderId="29" xfId="2853" applyNumberFormat="1" applyFont="1" applyBorder="1" applyAlignment="1">
      <alignment horizontal="center"/>
    </xf>
    <xf numFmtId="169" fontId="6" fillId="0" borderId="28" xfId="2853" applyNumberFormat="1" applyFont="1" applyBorder="1"/>
    <xf numFmtId="169" fontId="6" fillId="0" borderId="31" xfId="2853" applyNumberFormat="1" applyFont="1" applyBorder="1"/>
    <xf numFmtId="169" fontId="6" fillId="9" borderId="21" xfId="1707" applyNumberFormat="1" applyFont="1" applyFill="1" applyBorder="1" applyAlignment="1">
      <alignment horizontal="right"/>
    </xf>
    <xf numFmtId="39" fontId="5" fillId="0" borderId="0" xfId="1707" applyNumberFormat="1" applyFont="1"/>
    <xf numFmtId="169" fontId="5" fillId="0" borderId="28" xfId="2853" applyNumberFormat="1" applyFont="1" applyBorder="1"/>
    <xf numFmtId="169" fontId="5" fillId="0" borderId="112" xfId="1707" applyNumberFormat="1" applyFont="1" applyBorder="1" applyAlignment="1">
      <alignment horizontal="center"/>
    </xf>
    <xf numFmtId="0" fontId="6" fillId="46" borderId="71" xfId="1707" applyFont="1" applyFill="1" applyBorder="1"/>
    <xf numFmtId="169" fontId="6" fillId="46" borderId="115" xfId="1707" applyNumberFormat="1" applyFont="1" applyFill="1" applyBorder="1" applyAlignment="1">
      <alignment horizontal="center"/>
    </xf>
    <xf numFmtId="169" fontId="5" fillId="46" borderId="115" xfId="2853" applyNumberFormat="1" applyFont="1" applyFill="1" applyBorder="1" applyAlignment="1">
      <alignment horizontal="right"/>
    </xf>
    <xf numFmtId="169" fontId="6" fillId="46" borderId="71" xfId="2853" applyNumberFormat="1" applyFont="1" applyFill="1" applyBorder="1"/>
    <xf numFmtId="169" fontId="5" fillId="0" borderId="112" xfId="2853" applyNumberFormat="1" applyFont="1" applyBorder="1"/>
    <xf numFmtId="169" fontId="6" fillId="46" borderId="115" xfId="2853" applyNumberFormat="1" applyFont="1" applyFill="1" applyBorder="1" applyAlignment="1">
      <alignment horizontal="right"/>
    </xf>
    <xf numFmtId="169" fontId="5" fillId="0" borderId="115" xfId="2853" applyNumberFormat="1" applyFont="1" applyBorder="1" applyAlignment="1">
      <alignment horizontal="right"/>
    </xf>
    <xf numFmtId="0" fontId="6" fillId="0" borderId="117" xfId="1707" applyFont="1" applyBorder="1" applyAlignment="1">
      <alignment horizontal="center"/>
    </xf>
    <xf numFmtId="195" fontId="5" fillId="0" borderId="111" xfId="2852" applyFont="1" applyBorder="1"/>
    <xf numFmtId="0" fontId="6" fillId="8" borderId="123" xfId="1707" applyFont="1" applyFill="1" applyBorder="1"/>
    <xf numFmtId="169" fontId="6" fillId="0" borderId="124" xfId="1707" applyNumberFormat="1" applyFont="1" applyBorder="1" applyAlignment="1">
      <alignment horizontal="center"/>
    </xf>
    <xf numFmtId="195" fontId="6" fillId="0" borderId="124" xfId="2852" applyFont="1" applyBorder="1"/>
    <xf numFmtId="169" fontId="6" fillId="0" borderId="125" xfId="2853" applyNumberFormat="1" applyFont="1" applyBorder="1" applyAlignment="1">
      <alignment horizontal="center"/>
    </xf>
    <xf numFmtId="169" fontId="6" fillId="0" borderId="49" xfId="2853" applyNumberFormat="1" applyFont="1" applyBorder="1"/>
    <xf numFmtId="169" fontId="6" fillId="0" borderId="99" xfId="2853" applyNumberFormat="1" applyFont="1" applyBorder="1"/>
    <xf numFmtId="0" fontId="6" fillId="8" borderId="71" xfId="1707" applyFont="1" applyFill="1" applyBorder="1"/>
    <xf numFmtId="169" fontId="6" fillId="0" borderId="114" xfId="1707" applyNumberFormat="1" applyFont="1" applyBorder="1" applyAlignment="1">
      <alignment horizontal="center"/>
    </xf>
    <xf numFmtId="195" fontId="6" fillId="0" borderId="114" xfId="2852" applyFont="1" applyBorder="1"/>
    <xf numFmtId="169" fontId="6" fillId="0" borderId="115" xfId="2853" applyNumberFormat="1" applyFont="1" applyBorder="1" applyAlignment="1">
      <alignment horizontal="right"/>
    </xf>
    <xf numFmtId="188" fontId="5" fillId="0" borderId="0" xfId="2852" applyNumberFormat="1" applyFont="1"/>
    <xf numFmtId="169" fontId="5" fillId="0" borderId="25" xfId="1707" applyNumberFormat="1" applyFont="1" applyBorder="1" applyAlignment="1">
      <alignment horizontal="right"/>
    </xf>
    <xf numFmtId="169" fontId="5" fillId="0" borderId="27" xfId="1707" applyNumberFormat="1" applyFont="1" applyBorder="1" applyAlignment="1">
      <alignment horizontal="right"/>
    </xf>
    <xf numFmtId="195" fontId="5" fillId="0" borderId="114" xfId="2852" applyFont="1" applyBorder="1"/>
    <xf numFmtId="169" fontId="6" fillId="0" borderId="118" xfId="1707" applyNumberFormat="1" applyFont="1" applyBorder="1" applyAlignment="1">
      <alignment horizontal="center"/>
    </xf>
    <xf numFmtId="169" fontId="6" fillId="0" borderId="126" xfId="2853" applyNumberFormat="1" applyFont="1" applyBorder="1"/>
    <xf numFmtId="169" fontId="6" fillId="0" borderId="118" xfId="2853" applyNumberFormat="1" applyFont="1" applyBorder="1" applyAlignment="1">
      <alignment horizontal="center"/>
    </xf>
    <xf numFmtId="0" fontId="6" fillId="0" borderId="0" xfId="2288" applyFont="1" applyAlignment="1">
      <alignment horizontal="center"/>
    </xf>
    <xf numFmtId="0" fontId="5" fillId="0" borderId="0" xfId="2288" applyFont="1" applyAlignment="1">
      <alignment horizontal="center"/>
    </xf>
    <xf numFmtId="0" fontId="5" fillId="0" borderId="0" xfId="2288" applyFont="1"/>
    <xf numFmtId="0" fontId="31" fillId="0" borderId="0" xfId="2288" applyFont="1" applyAlignment="1">
      <alignment horizontal="right"/>
    </xf>
    <xf numFmtId="0" fontId="5" fillId="0" borderId="25" xfId="2288" applyFont="1" applyBorder="1"/>
    <xf numFmtId="0" fontId="6" fillId="7" borderId="23" xfId="2288" applyFont="1" applyFill="1" applyBorder="1" applyAlignment="1">
      <alignment horizontal="center" vertical="center" wrapText="1"/>
    </xf>
    <xf numFmtId="14" fontId="6" fillId="7" borderId="31" xfId="2288" applyNumberFormat="1" applyFont="1" applyFill="1" applyBorder="1" applyAlignment="1">
      <alignment horizontal="center" vertical="center"/>
    </xf>
    <xf numFmtId="0" fontId="5" fillId="0" borderId="97" xfId="2288" applyFont="1" applyBorder="1" applyAlignment="1">
      <alignment horizontal="justify" vertical="center" wrapText="1"/>
    </xf>
    <xf numFmtId="0" fontId="5" fillId="0" borderId="96" xfId="2288" applyFont="1" applyBorder="1" applyAlignment="1">
      <alignment horizontal="justify" vertical="center" wrapText="1"/>
    </xf>
    <xf numFmtId="169" fontId="5" fillId="0" borderId="98" xfId="2288" applyNumberFormat="1" applyFont="1" applyBorder="1" applyAlignment="1">
      <alignment vertical="center"/>
    </xf>
    <xf numFmtId="169" fontId="5" fillId="0" borderId="50" xfId="2288" applyNumberFormat="1" applyFont="1" applyBorder="1" applyAlignment="1">
      <alignment vertical="center"/>
    </xf>
    <xf numFmtId="169" fontId="6" fillId="7" borderId="23" xfId="2288" applyNumberFormat="1" applyFont="1" applyFill="1" applyBorder="1" applyAlignment="1">
      <alignment vertical="center"/>
    </xf>
    <xf numFmtId="169" fontId="6" fillId="7" borderId="23" xfId="2856" applyNumberFormat="1" applyFont="1" applyFill="1" applyBorder="1" applyAlignment="1">
      <alignment vertical="center"/>
    </xf>
    <xf numFmtId="0" fontId="5" fillId="0" borderId="98" xfId="2288" applyFont="1" applyBorder="1" applyAlignment="1">
      <alignment horizontal="justify" vertical="center"/>
    </xf>
    <xf numFmtId="0" fontId="5" fillId="0" borderId="50" xfId="2288" applyFont="1" applyBorder="1" applyAlignment="1">
      <alignment horizontal="justify" vertical="center"/>
    </xf>
    <xf numFmtId="0" fontId="5" fillId="0" borderId="21" xfId="2288" applyFont="1" applyBorder="1" applyAlignment="1">
      <alignment horizontal="justify" vertical="center" wrapText="1"/>
    </xf>
    <xf numFmtId="0" fontId="5" fillId="0" borderId="98" xfId="2288" applyFont="1" applyBorder="1" applyAlignment="1">
      <alignment horizontal="justify" vertical="center" wrapText="1"/>
    </xf>
    <xf numFmtId="0" fontId="5" fillId="0" borderId="50" xfId="2288" applyFont="1" applyBorder="1" applyAlignment="1">
      <alignment horizontal="justify" vertical="center" wrapText="1"/>
    </xf>
    <xf numFmtId="0" fontId="5" fillId="0" borderId="27" xfId="2288" applyFont="1" applyBorder="1" applyAlignment="1">
      <alignment horizontal="justify" vertical="center"/>
    </xf>
    <xf numFmtId="0" fontId="5" fillId="0" borderId="25" xfId="2288" applyFont="1" applyBorder="1" applyAlignment="1">
      <alignment horizontal="justify" vertical="center"/>
    </xf>
    <xf numFmtId="0" fontId="6" fillId="7" borderId="23" xfId="2288" applyFont="1" applyFill="1" applyBorder="1" applyAlignment="1">
      <alignment vertical="center"/>
    </xf>
    <xf numFmtId="3" fontId="6" fillId="7" borderId="23" xfId="2288" applyNumberFormat="1" applyFont="1" applyFill="1" applyBorder="1" applyAlignment="1">
      <alignment vertical="center"/>
    </xf>
    <xf numFmtId="169" fontId="6" fillId="7" borderId="52" xfId="2288" applyNumberFormat="1" applyFont="1" applyFill="1" applyBorder="1" applyAlignment="1">
      <alignment vertical="center"/>
    </xf>
    <xf numFmtId="0" fontId="6" fillId="0" borderId="25" xfId="2288" applyFont="1" applyBorder="1" applyAlignment="1">
      <alignment vertical="center"/>
    </xf>
    <xf numFmtId="0" fontId="6" fillId="0" borderId="0" xfId="2288" applyFont="1" applyAlignment="1">
      <alignment vertical="center"/>
    </xf>
    <xf numFmtId="203" fontId="5" fillId="0" borderId="0" xfId="2853" applyNumberFormat="1" applyFont="1" applyAlignment="1">
      <alignment horizontal="center"/>
    </xf>
    <xf numFmtId="14" fontId="31" fillId="0" borderId="0" xfId="1707" applyNumberFormat="1" applyFont="1" applyAlignment="1">
      <alignment horizontal="center"/>
    </xf>
    <xf numFmtId="203" fontId="5" fillId="0" borderId="0" xfId="2853" applyNumberFormat="1" applyFont="1"/>
    <xf numFmtId="10" fontId="2" fillId="0" borderId="31" xfId="1707" applyNumberFormat="1" applyBorder="1" applyAlignment="1">
      <alignment horizontal="center"/>
    </xf>
    <xf numFmtId="10" fontId="0" fillId="0" borderId="30" xfId="2853" applyNumberFormat="1" applyFont="1" applyBorder="1" applyAlignment="1">
      <alignment horizontal="center"/>
    </xf>
    <xf numFmtId="4" fontId="31" fillId="0" borderId="27" xfId="1707" applyNumberFormat="1" applyFont="1" applyBorder="1" applyAlignment="1">
      <alignment horizontal="center"/>
    </xf>
    <xf numFmtId="9" fontId="31" fillId="0" borderId="27" xfId="1707" applyNumberFormat="1" applyFont="1" applyBorder="1" applyAlignment="1">
      <alignment horizontal="center"/>
    </xf>
    <xf numFmtId="9" fontId="87" fillId="0" borderId="27" xfId="2622" applyFont="1" applyBorder="1"/>
    <xf numFmtId="4" fontId="88" fillId="0" borderId="26" xfId="1707" applyNumberFormat="1" applyFont="1" applyBorder="1" applyAlignment="1">
      <alignment horizontal="center"/>
    </xf>
    <xf numFmtId="4" fontId="6" fillId="0" borderId="52" xfId="1707" applyNumberFormat="1" applyFont="1" applyBorder="1" applyAlignment="1">
      <alignment horizontal="center"/>
    </xf>
    <xf numFmtId="4" fontId="6" fillId="0" borderId="46" xfId="1707" applyNumberFormat="1" applyFont="1" applyBorder="1" applyAlignment="1">
      <alignment horizontal="center"/>
    </xf>
    <xf numFmtId="0" fontId="5" fillId="0" borderId="31" xfId="1707" applyFont="1" applyBorder="1"/>
    <xf numFmtId="0" fontId="5" fillId="0" borderId="27" xfId="1707" applyFont="1" applyBorder="1" applyAlignment="1">
      <alignment horizontal="center"/>
    </xf>
    <xf numFmtId="203" fontId="5" fillId="0" borderId="31" xfId="2853" applyNumberFormat="1" applyFont="1" applyBorder="1"/>
    <xf numFmtId="0" fontId="5" fillId="0" borderId="27" xfId="1707" applyFont="1" applyBorder="1"/>
    <xf numFmtId="203" fontId="5" fillId="0" borderId="27" xfId="2853" applyNumberFormat="1" applyFont="1" applyBorder="1"/>
    <xf numFmtId="203" fontId="5" fillId="0" borderId="27" xfId="2853" applyNumberFormat="1" applyFont="1" applyBorder="1" applyAlignment="1">
      <alignment horizontal="center"/>
    </xf>
    <xf numFmtId="203" fontId="7" fillId="0" borderId="27" xfId="2853" applyNumberFormat="1" applyFont="1" applyBorder="1" applyAlignment="1">
      <alignment horizontal="center"/>
    </xf>
    <xf numFmtId="0" fontId="5" fillId="0" borderId="52" xfId="1707" applyFont="1" applyBorder="1"/>
    <xf numFmtId="0" fontId="5" fillId="0" borderId="52" xfId="1707" applyFont="1" applyBorder="1" applyAlignment="1">
      <alignment horizontal="center"/>
    </xf>
    <xf numFmtId="203" fontId="5" fillId="0" borderId="52" xfId="2853" applyNumberFormat="1" applyFont="1" applyBorder="1"/>
    <xf numFmtId="0" fontId="2" fillId="0" borderId="31" xfId="1707" applyBorder="1" applyAlignment="1">
      <alignment vertical="center"/>
    </xf>
    <xf numFmtId="0" fontId="2" fillId="0" borderId="28" xfId="1707" applyBorder="1" applyAlignment="1">
      <alignment vertical="center"/>
    </xf>
    <xf numFmtId="0" fontId="2" fillId="0" borderId="27" xfId="1707" applyBorder="1" applyAlignment="1">
      <alignment vertical="center"/>
    </xf>
    <xf numFmtId="196" fontId="0" fillId="0" borderId="25" xfId="2852" applyNumberFormat="1" applyFont="1" applyBorder="1" applyAlignment="1">
      <alignment vertical="center"/>
    </xf>
    <xf numFmtId="196" fontId="0" fillId="0" borderId="27" xfId="2852" applyNumberFormat="1" applyFont="1" applyBorder="1" applyAlignment="1">
      <alignment vertical="center"/>
    </xf>
    <xf numFmtId="195" fontId="5" fillId="8" borderId="25" xfId="2852" applyFont="1" applyFill="1" applyBorder="1"/>
    <xf numFmtId="196" fontId="5" fillId="8" borderId="0" xfId="1707" applyNumberFormat="1" applyFont="1" applyFill="1"/>
    <xf numFmtId="0" fontId="2" fillId="0" borderId="25" xfId="1707" applyBorder="1" applyAlignment="1">
      <alignment vertical="center"/>
    </xf>
    <xf numFmtId="169" fontId="2" fillId="0" borderId="27" xfId="1707" applyNumberFormat="1" applyBorder="1" applyAlignment="1">
      <alignment vertical="center"/>
    </xf>
    <xf numFmtId="169" fontId="2" fillId="0" borderId="25" xfId="1707" applyNumberFormat="1" applyBorder="1" applyAlignment="1">
      <alignment vertical="center"/>
    </xf>
    <xf numFmtId="196" fontId="5" fillId="0" borderId="0" xfId="1707" applyNumberFormat="1" applyFont="1"/>
    <xf numFmtId="169" fontId="0" fillId="0" borderId="27" xfId="2853" applyNumberFormat="1" applyFont="1" applyBorder="1" applyAlignment="1">
      <alignment vertical="center"/>
    </xf>
    <xf numFmtId="169" fontId="87" fillId="0" borderId="27" xfId="1707" applyNumberFormat="1" applyFont="1" applyBorder="1" applyAlignment="1">
      <alignment vertical="center"/>
    </xf>
    <xf numFmtId="0" fontId="2" fillId="0" borderId="52" xfId="1707" applyBorder="1"/>
    <xf numFmtId="169" fontId="2" fillId="0" borderId="71" xfId="1707" applyNumberFormat="1" applyBorder="1"/>
    <xf numFmtId="169" fontId="87" fillId="0" borderId="52" xfId="1707" applyNumberFormat="1" applyFont="1" applyBorder="1"/>
    <xf numFmtId="0" fontId="5" fillId="0" borderId="29" xfId="1707" applyFont="1" applyBorder="1"/>
    <xf numFmtId="0" fontId="7" fillId="0" borderId="29" xfId="1707" applyFont="1" applyBorder="1"/>
    <xf numFmtId="169" fontId="13" fillId="8" borderId="0" xfId="1707" applyNumberFormat="1" applyFont="1" applyFill="1"/>
    <xf numFmtId="174" fontId="0" fillId="0" borderId="5" xfId="402" applyNumberFormat="1" applyFont="1" applyBorder="1"/>
    <xf numFmtId="174" fontId="0" fillId="45" borderId="7" xfId="402" applyNumberFormat="1" applyFont="1" applyFill="1" applyBorder="1"/>
    <xf numFmtId="0" fontId="0" fillId="45" borderId="7" xfId="0" applyFill="1" applyBorder="1"/>
    <xf numFmtId="174" fontId="0" fillId="0" borderId="0" xfId="402" applyNumberFormat="1" applyFont="1"/>
    <xf numFmtId="0" fontId="76" fillId="45" borderId="34" xfId="0" applyFont="1" applyFill="1" applyBorder="1" applyAlignment="1">
      <alignment vertical="center"/>
    </xf>
    <xf numFmtId="0" fontId="76" fillId="45" borderId="7" xfId="0" applyFont="1" applyFill="1" applyBorder="1" applyAlignment="1">
      <alignment horizontal="center"/>
    </xf>
    <xf numFmtId="174" fontId="0" fillId="0" borderId="7" xfId="402" applyNumberFormat="1" applyFont="1" applyBorder="1"/>
    <xf numFmtId="9" fontId="0" fillId="0" borderId="7" xfId="2339" applyFont="1" applyBorder="1"/>
    <xf numFmtId="174" fontId="0" fillId="0" borderId="7" xfId="402" applyNumberFormat="1" applyFont="1" applyBorder="1" applyAlignment="1">
      <alignment horizontal="right"/>
    </xf>
    <xf numFmtId="177" fontId="0" fillId="0" borderId="7" xfId="2339" applyNumberFormat="1" applyFont="1" applyBorder="1"/>
    <xf numFmtId="174" fontId="76" fillId="0" borderId="7" xfId="402" applyNumberFormat="1" applyFont="1" applyBorder="1"/>
    <xf numFmtId="0" fontId="76" fillId="45" borderId="7" xfId="0" applyFont="1" applyFill="1" applyBorder="1"/>
    <xf numFmtId="9" fontId="76" fillId="45" borderId="7" xfId="2339" applyFont="1" applyFill="1" applyBorder="1"/>
    <xf numFmtId="0" fontId="76" fillId="0" borderId="0" xfId="0" applyFont="1"/>
    <xf numFmtId="9" fontId="0" fillId="0" borderId="0" xfId="2339" applyFont="1"/>
    <xf numFmtId="0" fontId="80" fillId="0" borderId="9" xfId="0" applyFont="1" applyBorder="1"/>
    <xf numFmtId="0" fontId="80" fillId="0" borderId="10" xfId="0" applyFont="1" applyBorder="1"/>
    <xf numFmtId="177" fontId="80" fillId="0" borderId="11" xfId="2339" applyNumberFormat="1" applyFont="1" applyBorder="1"/>
    <xf numFmtId="0" fontId="80" fillId="0" borderId="43" xfId="0" applyFont="1" applyBorder="1"/>
    <xf numFmtId="0" fontId="80" fillId="0" borderId="0" xfId="0" applyFont="1"/>
    <xf numFmtId="14" fontId="31" fillId="7" borderId="21" xfId="1707" applyNumberFormat="1" applyFont="1" applyFill="1" applyBorder="1" applyAlignment="1">
      <alignment horizontal="center"/>
    </xf>
    <xf numFmtId="14" fontId="31" fillId="7" borderId="23" xfId="1707" applyNumberFormat="1" applyFont="1" applyFill="1" applyBorder="1" applyAlignment="1">
      <alignment horizontal="center"/>
    </xf>
    <xf numFmtId="0" fontId="10" fillId="47" borderId="0" xfId="1707" applyFont="1" applyFill="1"/>
    <xf numFmtId="0" fontId="80" fillId="0" borderId="0" xfId="1849" applyFont="1"/>
    <xf numFmtId="3" fontId="80" fillId="0" borderId="0" xfId="1849" applyNumberFormat="1" applyFont="1"/>
    <xf numFmtId="169" fontId="80" fillId="0" borderId="0" xfId="1849" applyNumberFormat="1" applyFont="1"/>
    <xf numFmtId="0" fontId="76" fillId="0" borderId="7" xfId="0" applyFont="1" applyBorder="1" applyAlignment="1">
      <alignment horizontal="center"/>
    </xf>
    <xf numFmtId="175" fontId="6" fillId="0" borderId="0" xfId="0" applyNumberFormat="1" applyFont="1"/>
    <xf numFmtId="169" fontId="5" fillId="0" borderId="0" xfId="2288" applyNumberFormat="1" applyFont="1"/>
    <xf numFmtId="0" fontId="99" fillId="0" borderId="0" xfId="0" applyFont="1"/>
    <xf numFmtId="9" fontId="99" fillId="0" borderId="0" xfId="2339" applyFont="1"/>
    <xf numFmtId="0" fontId="76" fillId="48" borderId="7" xfId="0" applyFont="1" applyFill="1" applyBorder="1"/>
    <xf numFmtId="177" fontId="94" fillId="0" borderId="26" xfId="1707" applyNumberFormat="1" applyFont="1" applyBorder="1"/>
    <xf numFmtId="170" fontId="81" fillId="0" borderId="0" xfId="402" applyFont="1"/>
    <xf numFmtId="177" fontId="5" fillId="0" borderId="0" xfId="2339" applyNumberFormat="1" applyFont="1"/>
    <xf numFmtId="169" fontId="2" fillId="8" borderId="0" xfId="1707" applyNumberFormat="1" applyFill="1"/>
    <xf numFmtId="0" fontId="13" fillId="0" borderId="89" xfId="1707" applyFont="1" applyBorder="1"/>
    <xf numFmtId="169" fontId="100" fillId="0" borderId="25" xfId="1707" applyNumberFormat="1" applyFont="1" applyBorder="1"/>
    <xf numFmtId="169" fontId="100" fillId="0" borderId="27" xfId="1707" applyNumberFormat="1" applyFont="1" applyBorder="1"/>
    <xf numFmtId="169" fontId="100" fillId="0" borderId="79" xfId="1707" applyNumberFormat="1" applyFont="1" applyBorder="1"/>
    <xf numFmtId="169" fontId="43" fillId="0" borderId="9" xfId="403" applyNumberFormat="1" applyBorder="1" applyAlignment="1">
      <alignment horizontal="right"/>
    </xf>
    <xf numFmtId="169" fontId="0" fillId="0" borderId="25" xfId="403" applyNumberFormat="1" applyFont="1" applyBorder="1" applyAlignment="1">
      <alignment horizontal="right"/>
    </xf>
    <xf numFmtId="3" fontId="93" fillId="0" borderId="21" xfId="1707" applyNumberFormat="1" applyFont="1" applyBorder="1"/>
    <xf numFmtId="172" fontId="5" fillId="0" borderId="48" xfId="1849" applyNumberFormat="1" applyFont="1" applyFill="1" applyBorder="1" applyAlignment="1">
      <alignment vertical="center"/>
    </xf>
    <xf numFmtId="172" fontId="5" fillId="0" borderId="10" xfId="1849" applyNumberFormat="1" applyFont="1" applyFill="1" applyBorder="1" applyAlignment="1">
      <alignment vertical="center"/>
    </xf>
    <xf numFmtId="0" fontId="5" fillId="0" borderId="90" xfId="1707" applyFont="1" applyFill="1" applyBorder="1"/>
    <xf numFmtId="169" fontId="10" fillId="0" borderId="25" xfId="1707" applyNumberFormat="1" applyFont="1" applyFill="1" applyBorder="1"/>
    <xf numFmtId="169" fontId="10" fillId="0" borderId="27" xfId="1707" applyNumberFormat="1" applyFont="1" applyFill="1" applyBorder="1"/>
    <xf numFmtId="169" fontId="10" fillId="0" borderId="91" xfId="1707" applyNumberFormat="1" applyFont="1" applyFill="1" applyBorder="1"/>
    <xf numFmtId="0" fontId="5" fillId="0" borderId="0" xfId="1707" applyFont="1" applyFill="1"/>
    <xf numFmtId="169" fontId="5" fillId="0" borderId="0" xfId="1707" applyNumberFormat="1" applyFont="1" applyFill="1"/>
    <xf numFmtId="0" fontId="6" fillId="0" borderId="0" xfId="1849" applyFont="1" applyAlignment="1">
      <alignment horizontal="center"/>
    </xf>
    <xf numFmtId="0" fontId="3" fillId="0" borderId="0" xfId="0" applyFont="1" applyAlignment="1">
      <alignment horizontal="center"/>
    </xf>
    <xf numFmtId="168" fontId="3" fillId="0" borderId="0" xfId="1484" applyFont="1" applyAlignment="1">
      <alignment horizontal="center"/>
    </xf>
    <xf numFmtId="0" fontId="4" fillId="0" borderId="0" xfId="0" applyFont="1" applyAlignment="1">
      <alignment horizontal="center"/>
    </xf>
    <xf numFmtId="0" fontId="98" fillId="0" borderId="0" xfId="0" applyFont="1" applyAlignment="1">
      <alignment horizontal="center"/>
    </xf>
    <xf numFmtId="0" fontId="5" fillId="0" borderId="0" xfId="0" applyFont="1" applyAlignment="1">
      <alignment horizontal="center"/>
    </xf>
    <xf numFmtId="0" fontId="0" fillId="0" borderId="0" xfId="0" applyAlignment="1">
      <alignment horizontal="center"/>
    </xf>
    <xf numFmtId="175" fontId="6" fillId="0" borderId="0" xfId="0" applyNumberFormat="1" applyFont="1" applyAlignment="1">
      <alignment horizontal="center"/>
    </xf>
    <xf numFmtId="0" fontId="6" fillId="0" borderId="0" xfId="0" applyFont="1" applyAlignment="1">
      <alignment horizontal="center"/>
    </xf>
    <xf numFmtId="0" fontId="31" fillId="0" borderId="0" xfId="1707" applyFont="1" applyAlignment="1">
      <alignment horizontal="center"/>
    </xf>
    <xf numFmtId="0" fontId="2" fillId="0" borderId="0" xfId="1707" applyAlignment="1">
      <alignment horizontal="center"/>
    </xf>
    <xf numFmtId="0" fontId="6" fillId="7" borderId="23" xfId="1707" applyFont="1" applyFill="1" applyBorder="1" applyAlignment="1">
      <alignment horizontal="center"/>
    </xf>
    <xf numFmtId="0" fontId="37" fillId="0" borderId="0" xfId="1707" applyFont="1" applyAlignment="1">
      <alignment horizontal="center"/>
    </xf>
    <xf numFmtId="0" fontId="12" fillId="7" borderId="75" xfId="1707" applyFont="1" applyFill="1" applyBorder="1" applyAlignment="1">
      <alignment horizontal="center"/>
    </xf>
    <xf numFmtId="0" fontId="12" fillId="8" borderId="0" xfId="1707" applyFont="1" applyFill="1" applyAlignment="1">
      <alignment horizontal="center"/>
    </xf>
    <xf numFmtId="0" fontId="31" fillId="8" borderId="0" xfId="1707" applyFont="1" applyFill="1" applyAlignment="1">
      <alignment horizontal="center"/>
    </xf>
    <xf numFmtId="0" fontId="91" fillId="8" borderId="0" xfId="1707" applyFont="1" applyFill="1" applyAlignment="1">
      <alignment horizontal="center"/>
    </xf>
    <xf numFmtId="0" fontId="6" fillId="7" borderId="23" xfId="1707" applyFont="1" applyFill="1" applyBorder="1" applyAlignment="1">
      <alignment horizontal="center" vertical="center" wrapText="1"/>
    </xf>
    <xf numFmtId="0" fontId="6" fillId="7" borderId="23" xfId="1707" applyFont="1" applyFill="1" applyBorder="1" applyAlignment="1">
      <alignment horizontal="center" vertical="center"/>
    </xf>
    <xf numFmtId="0" fontId="6" fillId="7" borderId="23" xfId="1707" applyFont="1" applyFill="1" applyBorder="1" applyAlignment="1">
      <alignment horizontal="left" vertical="center"/>
    </xf>
    <xf numFmtId="0" fontId="93" fillId="0" borderId="36" xfId="1707" applyFont="1" applyBorder="1" applyAlignment="1">
      <alignment horizontal="center"/>
    </xf>
    <xf numFmtId="0" fontId="93" fillId="0" borderId="127" xfId="1707" applyFont="1" applyBorder="1" applyAlignment="1">
      <alignment horizontal="center"/>
    </xf>
    <xf numFmtId="0" fontId="93" fillId="0" borderId="48" xfId="1707" applyFont="1" applyBorder="1" applyAlignment="1">
      <alignment horizontal="center"/>
    </xf>
    <xf numFmtId="0" fontId="93" fillId="0" borderId="12" xfId="1707" applyFont="1" applyBorder="1" applyAlignment="1">
      <alignment horizontal="center"/>
    </xf>
    <xf numFmtId="0" fontId="93" fillId="0" borderId="14" xfId="1707" applyFont="1" applyBorder="1" applyAlignment="1">
      <alignment horizontal="center"/>
    </xf>
    <xf numFmtId="0" fontId="93" fillId="0" borderId="13" xfId="1707" applyFont="1" applyBorder="1" applyAlignment="1">
      <alignment horizontal="center"/>
    </xf>
    <xf numFmtId="0" fontId="92" fillId="7" borderId="23" xfId="1707" applyFont="1" applyFill="1" applyBorder="1" applyAlignment="1">
      <alignment horizontal="center" vertical="center" wrapText="1"/>
    </xf>
    <xf numFmtId="0" fontId="92" fillId="7" borderId="23" xfId="1707" applyFont="1" applyFill="1" applyBorder="1" applyAlignment="1">
      <alignment horizontal="center"/>
    </xf>
    <xf numFmtId="0" fontId="92" fillId="7" borderId="31" xfId="1707" applyFont="1" applyFill="1" applyBorder="1" applyAlignment="1">
      <alignment horizontal="center" vertical="center" wrapText="1"/>
    </xf>
    <xf numFmtId="0" fontId="5" fillId="0" borderId="97" xfId="1707" applyFont="1" applyBorder="1" applyAlignment="1">
      <alignment horizontal="left" vertical="center" wrapText="1"/>
    </xf>
    <xf numFmtId="0" fontId="3" fillId="8" borderId="0" xfId="1707" applyFont="1" applyFill="1" applyAlignment="1">
      <alignment horizontal="center"/>
    </xf>
    <xf numFmtId="14" fontId="6" fillId="7" borderId="23" xfId="1707" applyNumberFormat="1" applyFont="1" applyFill="1" applyBorder="1" applyAlignment="1">
      <alignment horizontal="center" vertical="center" wrapText="1"/>
    </xf>
    <xf numFmtId="0" fontId="6" fillId="0" borderId="23" xfId="1707" applyFont="1" applyBorder="1" applyAlignment="1">
      <alignment horizontal="right" vertical="center"/>
    </xf>
    <xf numFmtId="0" fontId="6" fillId="7" borderId="31" xfId="1707" applyFont="1" applyFill="1" applyBorder="1" applyAlignment="1">
      <alignment horizontal="center"/>
    </xf>
    <xf numFmtId="14" fontId="6" fillId="7" borderId="52" xfId="1707" applyNumberFormat="1" applyFont="1" applyFill="1" applyBorder="1" applyAlignment="1">
      <alignment horizontal="center"/>
    </xf>
    <xf numFmtId="0" fontId="13" fillId="8" borderId="0" xfId="1707" applyFont="1" applyFill="1" applyAlignment="1">
      <alignment horizontal="center"/>
    </xf>
    <xf numFmtId="169" fontId="6" fillId="7" borderId="59" xfId="2853" applyNumberFormat="1" applyFont="1" applyFill="1" applyBorder="1" applyAlignment="1">
      <alignment horizontal="right"/>
    </xf>
    <xf numFmtId="169" fontId="5" fillId="8" borderId="27" xfId="2853" applyNumberFormat="1" applyFont="1" applyFill="1" applyBorder="1" applyAlignment="1">
      <alignment horizontal="right"/>
    </xf>
    <xf numFmtId="0" fontId="31" fillId="7" borderId="23" xfId="1707" applyFont="1" applyFill="1" applyBorder="1" applyAlignment="1">
      <alignment horizontal="center" vertical="center" wrapText="1"/>
    </xf>
    <xf numFmtId="0" fontId="31" fillId="7" borderId="31" xfId="1707" applyFont="1" applyFill="1" applyBorder="1" applyAlignment="1">
      <alignment horizontal="center"/>
    </xf>
    <xf numFmtId="14" fontId="31" fillId="7" borderId="52" xfId="1707" applyNumberFormat="1" applyFont="1" applyFill="1" applyBorder="1" applyAlignment="1">
      <alignment horizontal="center"/>
    </xf>
    <xf numFmtId="0" fontId="5" fillId="8" borderId="0" xfId="1707" applyFont="1" applyFill="1" applyAlignment="1">
      <alignment horizontal="center"/>
    </xf>
    <xf numFmtId="0" fontId="12" fillId="0" borderId="0" xfId="1707" applyFont="1" applyAlignment="1">
      <alignment horizontal="center"/>
    </xf>
    <xf numFmtId="14" fontId="12" fillId="0" borderId="0" xfId="1707" applyNumberFormat="1" applyFont="1" applyAlignment="1">
      <alignment horizontal="center"/>
    </xf>
    <xf numFmtId="0" fontId="6" fillId="0" borderId="0" xfId="1707" applyFont="1" applyAlignment="1">
      <alignment horizontal="center"/>
    </xf>
    <xf numFmtId="0" fontId="6" fillId="0" borderId="23" xfId="1707" applyFont="1" applyBorder="1" applyAlignment="1">
      <alignment horizontal="center"/>
    </xf>
    <xf numFmtId="0" fontId="3" fillId="0" borderId="0" xfId="1707" applyFont="1" applyAlignment="1">
      <alignment horizontal="center"/>
    </xf>
    <xf numFmtId="0" fontId="6" fillId="7" borderId="23" xfId="2288" applyFont="1" applyFill="1" applyBorder="1" applyAlignment="1">
      <alignment horizontal="left" vertical="center"/>
    </xf>
    <xf numFmtId="0" fontId="6" fillId="7" borderId="23" xfId="2288" applyFont="1" applyFill="1" applyBorder="1" applyAlignment="1">
      <alignment horizontal="center"/>
    </xf>
    <xf numFmtId="14" fontId="31" fillId="0" borderId="0" xfId="1707" applyNumberFormat="1" applyFont="1" applyAlignment="1">
      <alignment horizontal="center"/>
    </xf>
    <xf numFmtId="0" fontId="31" fillId="7" borderId="23" xfId="1707" applyFont="1" applyFill="1" applyBorder="1" applyAlignment="1">
      <alignment horizontal="left" vertical="center"/>
    </xf>
    <xf numFmtId="0" fontId="31" fillId="7" borderId="23" xfId="1707" applyFont="1" applyFill="1" applyBorder="1" applyAlignment="1">
      <alignment horizontal="center"/>
    </xf>
    <xf numFmtId="0" fontId="91" fillId="0" borderId="0" xfId="1707" applyFont="1" applyAlignment="1">
      <alignment horizontal="center"/>
    </xf>
    <xf numFmtId="0" fontId="31" fillId="7" borderId="23" xfId="1707" applyFont="1" applyFill="1" applyBorder="1" applyAlignment="1">
      <alignment horizontal="center" vertical="center"/>
    </xf>
    <xf numFmtId="14" fontId="31" fillId="7" borderId="31" xfId="1707" applyNumberFormat="1" applyFont="1" applyFill="1" applyBorder="1" applyAlignment="1">
      <alignment horizontal="center" vertical="center"/>
    </xf>
    <xf numFmtId="0" fontId="0" fillId="0" borderId="5" xfId="0" applyBorder="1" applyAlignment="1">
      <alignment horizontal="left"/>
    </xf>
    <xf numFmtId="0" fontId="0" fillId="0" borderId="8" xfId="0" applyBorder="1" applyAlignment="1">
      <alignment horizontal="left"/>
    </xf>
    <xf numFmtId="0" fontId="0" fillId="0" borderId="6" xfId="0" applyBorder="1" applyAlignment="1">
      <alignment horizontal="left"/>
    </xf>
    <xf numFmtId="0" fontId="76" fillId="0" borderId="34" xfId="0" applyFont="1" applyBorder="1" applyAlignment="1">
      <alignment horizontal="center" vertical="center"/>
    </xf>
    <xf numFmtId="0" fontId="76" fillId="0" borderId="20" xfId="0" applyFont="1" applyBorder="1" applyAlignment="1">
      <alignment horizontal="center" vertical="center"/>
    </xf>
    <xf numFmtId="0" fontId="76" fillId="0" borderId="5" xfId="0" applyFont="1" applyBorder="1" applyAlignment="1">
      <alignment horizontal="center"/>
    </xf>
    <xf numFmtId="0" fontId="76" fillId="0" borderId="6" xfId="0" applyFont="1" applyBorder="1" applyAlignment="1">
      <alignment horizontal="center"/>
    </xf>
    <xf numFmtId="174" fontId="76" fillId="0" borderId="5" xfId="402" applyNumberFormat="1" applyFont="1" applyBorder="1" applyAlignment="1">
      <alignment horizontal="center"/>
    </xf>
    <xf numFmtId="174" fontId="76" fillId="0" borderId="8" xfId="402" applyNumberFormat="1" applyFont="1" applyBorder="1" applyAlignment="1">
      <alignment horizontal="center"/>
    </xf>
    <xf numFmtId="174" fontId="76" fillId="0" borderId="6" xfId="402" applyNumberFormat="1" applyFont="1" applyBorder="1" applyAlignment="1">
      <alignment horizontal="center"/>
    </xf>
    <xf numFmtId="174" fontId="76" fillId="48" borderId="5" xfId="402" applyNumberFormat="1" applyFont="1" applyFill="1" applyBorder="1" applyAlignment="1">
      <alignment horizontal="center"/>
    </xf>
    <xf numFmtId="174" fontId="76" fillId="48" borderId="8" xfId="402" applyNumberFormat="1" applyFont="1" applyFill="1" applyBorder="1" applyAlignment="1">
      <alignment horizontal="center"/>
    </xf>
    <xf numFmtId="174" fontId="76" fillId="48" borderId="6" xfId="402" applyNumberFormat="1" applyFont="1" applyFill="1" applyBorder="1" applyAlignment="1">
      <alignment horizontal="center"/>
    </xf>
    <xf numFmtId="0" fontId="0" fillId="0" borderId="36" xfId="0" applyBorder="1" applyAlignment="1">
      <alignment horizontal="center"/>
    </xf>
    <xf numFmtId="0" fontId="0" fillId="0" borderId="127" xfId="0" applyBorder="1" applyAlignment="1">
      <alignment horizontal="center"/>
    </xf>
    <xf numFmtId="0" fontId="0" fillId="0" borderId="48"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80" fillId="0" borderId="0" xfId="1707" applyFont="1"/>
    <xf numFmtId="2" fontId="80" fillId="0" borderId="0" xfId="1707" applyNumberFormat="1" applyFont="1"/>
    <xf numFmtId="9" fontId="2" fillId="0" borderId="0" xfId="2339" applyFont="1"/>
    <xf numFmtId="0" fontId="31" fillId="0" borderId="38" xfId="1707" applyFont="1" applyBorder="1" applyAlignment="1">
      <alignment horizontal="center" vertical="center"/>
    </xf>
    <xf numFmtId="0" fontId="31" fillId="0" borderId="128" xfId="1707" applyFont="1" applyBorder="1" applyAlignment="1">
      <alignment horizontal="center" vertical="center"/>
    </xf>
    <xf numFmtId="0" fontId="31" fillId="0" borderId="129" xfId="1707" applyFont="1" applyBorder="1" applyAlignment="1">
      <alignment horizontal="center" vertical="center"/>
    </xf>
    <xf numFmtId="0" fontId="6" fillId="8" borderId="39" xfId="1707" applyFont="1" applyFill="1" applyBorder="1" applyAlignment="1">
      <alignment horizontal="center"/>
    </xf>
    <xf numFmtId="0" fontId="6" fillId="8" borderId="0" xfId="1707" applyFont="1" applyFill="1" applyBorder="1" applyAlignment="1">
      <alignment horizontal="center"/>
    </xf>
    <xf numFmtId="0" fontId="6" fillId="8" borderId="130" xfId="1707" applyFont="1" applyFill="1" applyBorder="1" applyAlignment="1">
      <alignment horizontal="center"/>
    </xf>
    <xf numFmtId="0" fontId="6" fillId="8" borderId="39" xfId="1707" applyFont="1" applyFill="1" applyBorder="1" applyAlignment="1">
      <alignment horizontal="center"/>
    </xf>
    <xf numFmtId="0" fontId="6" fillId="8" borderId="0" xfId="1707" applyFont="1" applyFill="1" applyBorder="1" applyAlignment="1">
      <alignment horizontal="center"/>
    </xf>
    <xf numFmtId="0" fontId="6" fillId="8" borderId="130" xfId="1707" applyFont="1" applyFill="1" applyBorder="1" applyAlignment="1">
      <alignment horizontal="center"/>
    </xf>
    <xf numFmtId="0" fontId="102" fillId="0" borderId="131" xfId="2887" applyFont="1" applyFill="1" applyBorder="1" applyAlignment="1">
      <alignment horizontal="center" vertical="center" wrapText="1"/>
    </xf>
    <xf numFmtId="0" fontId="102" fillId="0" borderId="132" xfId="2887" applyFont="1" applyFill="1" applyBorder="1" applyAlignment="1">
      <alignment horizontal="center" vertical="center" wrapText="1"/>
    </xf>
    <xf numFmtId="0" fontId="102" fillId="0" borderId="133" xfId="2887" applyFont="1" applyFill="1" applyBorder="1" applyAlignment="1">
      <alignment horizontal="center" vertical="center" wrapText="1"/>
    </xf>
    <xf numFmtId="0" fontId="103" fillId="0" borderId="131" xfId="2887" applyFont="1" applyFill="1" applyBorder="1" applyAlignment="1">
      <alignment horizontal="center" vertical="center" wrapText="1"/>
    </xf>
    <xf numFmtId="0" fontId="103" fillId="0" borderId="132" xfId="2887" applyFont="1" applyFill="1" applyBorder="1" applyAlignment="1">
      <alignment horizontal="center" vertical="center" wrapText="1"/>
    </xf>
    <xf numFmtId="0" fontId="103" fillId="0" borderId="132" xfId="2887" applyFont="1" applyFill="1" applyBorder="1" applyAlignment="1">
      <alignment horizontal="center" vertical="center" wrapText="1"/>
    </xf>
    <xf numFmtId="0" fontId="103" fillId="0" borderId="133" xfId="2887" applyFont="1" applyFill="1" applyBorder="1" applyAlignment="1">
      <alignment horizontal="center" vertical="center" wrapText="1"/>
    </xf>
    <xf numFmtId="0" fontId="12" fillId="0" borderId="131" xfId="2887" applyFont="1" applyFill="1" applyBorder="1" applyAlignment="1">
      <alignment horizontal="center" vertical="center" wrapText="1"/>
    </xf>
    <xf numFmtId="0" fontId="12" fillId="0" borderId="132" xfId="2887" applyFont="1" applyFill="1" applyBorder="1" applyAlignment="1">
      <alignment horizontal="center" vertical="center" wrapText="1"/>
    </xf>
    <xf numFmtId="14" fontId="103" fillId="0" borderId="132" xfId="2887" applyNumberFormat="1" applyFont="1" applyFill="1" applyBorder="1" applyAlignment="1">
      <alignment horizontal="center" vertical="center" wrapText="1"/>
    </xf>
    <xf numFmtId="14" fontId="103" fillId="0" borderId="133" xfId="2887" applyNumberFormat="1" applyFont="1" applyFill="1" applyBorder="1" applyAlignment="1">
      <alignment horizontal="center" vertical="center" wrapText="1"/>
    </xf>
    <xf numFmtId="0" fontId="103" fillId="0" borderId="134" xfId="2887" applyFont="1" applyBorder="1" applyAlignment="1">
      <alignment horizontal="center" vertical="center" wrapText="1"/>
    </xf>
    <xf numFmtId="0" fontId="103" fillId="0" borderId="135" xfId="2887" applyFont="1" applyBorder="1" applyAlignment="1">
      <alignment horizontal="center" vertical="center" wrapText="1"/>
    </xf>
    <xf numFmtId="0" fontId="103" fillId="0" borderId="136" xfId="2887" applyFont="1" applyBorder="1" applyAlignment="1">
      <alignment horizontal="center" vertical="center" wrapText="1"/>
    </xf>
    <xf numFmtId="0" fontId="103" fillId="0" borderId="137" xfId="2887" applyFont="1" applyBorder="1" applyAlignment="1">
      <alignment horizontal="center" vertical="center" wrapText="1"/>
    </xf>
    <xf numFmtId="0" fontId="2" fillId="0" borderId="39" xfId="1707" applyBorder="1"/>
    <xf numFmtId="0" fontId="2" fillId="0" borderId="0" xfId="1707" applyBorder="1"/>
    <xf numFmtId="0" fontId="103" fillId="0" borderId="0" xfId="2887" applyFont="1" applyFill="1" applyBorder="1" applyAlignment="1">
      <alignment horizontal="center" vertical="center" wrapText="1"/>
    </xf>
    <xf numFmtId="3" fontId="103" fillId="0" borderId="0" xfId="2887" applyNumberFormat="1" applyFont="1" applyFill="1" applyBorder="1" applyAlignment="1">
      <alignment horizontal="center" vertical="center" wrapText="1"/>
    </xf>
    <xf numFmtId="0" fontId="103" fillId="0" borderId="0" xfId="2887" applyFont="1" applyFill="1" applyBorder="1" applyAlignment="1">
      <alignment horizontal="center" vertical="center" wrapText="1"/>
    </xf>
    <xf numFmtId="0" fontId="103" fillId="0" borderId="130" xfId="2887" applyFont="1" applyFill="1" applyBorder="1" applyAlignment="1">
      <alignment horizontal="center" vertical="center" wrapText="1"/>
    </xf>
    <xf numFmtId="0" fontId="103" fillId="0" borderId="39" xfId="2887" applyFont="1" applyFill="1" applyBorder="1" applyAlignment="1">
      <alignment vertical="center" wrapText="1"/>
    </xf>
    <xf numFmtId="0" fontId="13" fillId="0" borderId="38" xfId="2887" applyFont="1" applyFill="1" applyBorder="1" applyAlignment="1">
      <alignment horizontal="left" vertical="center" wrapText="1"/>
    </xf>
    <xf numFmtId="0" fontId="13" fillId="0" borderId="128" xfId="2887" applyFont="1" applyFill="1" applyBorder="1" applyAlignment="1">
      <alignment horizontal="left" vertical="center" wrapText="1"/>
    </xf>
    <xf numFmtId="0" fontId="13" fillId="0" borderId="129" xfId="2887" applyFont="1" applyFill="1" applyBorder="1" applyAlignment="1">
      <alignment horizontal="left" vertical="center" wrapText="1"/>
    </xf>
    <xf numFmtId="0" fontId="13" fillId="0" borderId="39" xfId="2887" applyFont="1" applyFill="1" applyBorder="1" applyAlignment="1">
      <alignment horizontal="left" vertical="center" wrapText="1"/>
    </xf>
    <xf numFmtId="0" fontId="13" fillId="0" borderId="0" xfId="2887" applyFont="1" applyFill="1" applyBorder="1" applyAlignment="1">
      <alignment horizontal="left" vertical="center" wrapText="1"/>
    </xf>
    <xf numFmtId="0" fontId="13" fillId="0" borderId="130" xfId="2887" applyFont="1" applyFill="1" applyBorder="1" applyAlignment="1">
      <alignment horizontal="left" vertical="center" wrapText="1"/>
    </xf>
    <xf numFmtId="0" fontId="2" fillId="0" borderId="39" xfId="1707" applyFont="1" applyBorder="1"/>
    <xf numFmtId="0" fontId="2" fillId="0" borderId="0" xfId="1707" applyFont="1"/>
    <xf numFmtId="0" fontId="13" fillId="0" borderId="40" xfId="2887" applyFont="1" applyFill="1" applyBorder="1" applyAlignment="1">
      <alignment horizontal="left" vertical="center" wrapText="1"/>
    </xf>
    <xf numFmtId="0" fontId="13" fillId="0" borderId="138" xfId="2887" applyFont="1" applyFill="1" applyBorder="1" applyAlignment="1">
      <alignment horizontal="left" vertical="center" wrapText="1"/>
    </xf>
    <xf numFmtId="0" fontId="13" fillId="0" borderId="139" xfId="2887" applyFont="1" applyFill="1" applyBorder="1" applyAlignment="1">
      <alignment horizontal="left" vertical="center" wrapText="1"/>
    </xf>
    <xf numFmtId="0" fontId="2" fillId="0" borderId="130" xfId="1707" applyBorder="1"/>
    <xf numFmtId="0" fontId="31" fillId="0" borderId="0" xfId="1707" applyFont="1" applyBorder="1"/>
    <xf numFmtId="0" fontId="3" fillId="0" borderId="0" xfId="1707" applyFont="1" applyBorder="1"/>
    <xf numFmtId="0" fontId="8" fillId="0" borderId="42" xfId="1707" applyFont="1" applyBorder="1" applyAlignment="1">
      <alignment horizontal="center" vertical="center" wrapText="1"/>
    </xf>
    <xf numFmtId="14" fontId="6" fillId="0" borderId="140" xfId="1707" applyNumberFormat="1" applyFont="1" applyBorder="1" applyAlignment="1">
      <alignment horizontal="center" vertical="center"/>
    </xf>
    <xf numFmtId="0" fontId="5" fillId="0" borderId="43" xfId="1707" applyFont="1" applyBorder="1" applyAlignment="1">
      <alignment vertical="center"/>
    </xf>
    <xf numFmtId="3" fontId="5" fillId="0" borderId="130" xfId="1707" applyNumberFormat="1" applyFont="1" applyBorder="1" applyAlignment="1">
      <alignment horizontal="right" vertical="center"/>
    </xf>
    <xf numFmtId="3" fontId="5" fillId="0" borderId="139" xfId="1707" applyNumberFormat="1" applyFont="1" applyBorder="1" applyAlignment="1">
      <alignment horizontal="right" vertical="center"/>
    </xf>
    <xf numFmtId="3" fontId="6" fillId="0" borderId="141" xfId="1707" applyNumberFormat="1" applyFont="1" applyBorder="1" applyAlignment="1">
      <alignment horizontal="right" vertical="center"/>
    </xf>
    <xf numFmtId="0" fontId="37" fillId="0" borderId="0" xfId="1707" applyFont="1" applyBorder="1" applyAlignment="1">
      <alignment horizontal="justify" vertical="center"/>
    </xf>
    <xf numFmtId="0" fontId="4" fillId="0" borderId="0" xfId="1707" applyFont="1" applyBorder="1" applyAlignment="1">
      <alignment horizontal="left" vertical="center" wrapText="1"/>
    </xf>
    <xf numFmtId="0" fontId="31" fillId="0" borderId="0" xfId="1707" applyFont="1" applyBorder="1" applyAlignment="1">
      <alignment horizontal="left"/>
    </xf>
    <xf numFmtId="0" fontId="2" fillId="0" borderId="0" xfId="1707" applyBorder="1" applyAlignment="1">
      <alignment horizontal="left"/>
    </xf>
    <xf numFmtId="0" fontId="3" fillId="0" borderId="0" xfId="1707" applyFont="1" applyBorder="1" applyAlignment="1">
      <alignment horizontal="left" vertical="center"/>
    </xf>
    <xf numFmtId="0" fontId="9" fillId="0" borderId="43" xfId="1707" applyFont="1" applyBorder="1" applyAlignment="1">
      <alignment vertical="center" wrapText="1"/>
    </xf>
    <xf numFmtId="0" fontId="8" fillId="0" borderId="42" xfId="1707" applyFont="1" applyBorder="1" applyAlignment="1">
      <alignment horizontal="justify" vertical="center" wrapText="1"/>
    </xf>
    <xf numFmtId="3" fontId="6" fillId="0" borderId="142" xfId="1707" applyNumberFormat="1" applyFont="1" applyBorder="1" applyAlignment="1">
      <alignment horizontal="right" vertical="center"/>
    </xf>
    <xf numFmtId="0" fontId="104" fillId="0" borderId="0" xfId="1707" applyFont="1" applyAlignment="1">
      <alignment vertical="top" wrapText="1"/>
    </xf>
    <xf numFmtId="0" fontId="104" fillId="0" borderId="0" xfId="1707" applyFont="1"/>
    <xf numFmtId="0" fontId="9" fillId="0" borderId="0" xfId="1707" applyFont="1" applyAlignment="1">
      <alignment vertical="center"/>
    </xf>
    <xf numFmtId="3" fontId="5" fillId="0" borderId="0" xfId="1707" applyNumberFormat="1" applyFont="1" applyAlignment="1">
      <alignment horizontal="right" vertical="center"/>
    </xf>
    <xf numFmtId="0" fontId="37" fillId="0" borderId="0" xfId="1707" applyFont="1" applyBorder="1" applyAlignment="1">
      <alignment vertical="center"/>
    </xf>
    <xf numFmtId="0" fontId="3" fillId="0" borderId="0" xfId="1707" applyFont="1" applyBorder="1" applyAlignment="1"/>
    <xf numFmtId="0" fontId="9" fillId="0" borderId="0" xfId="1707" applyFont="1" applyBorder="1" applyAlignment="1">
      <alignment vertical="center"/>
    </xf>
    <xf numFmtId="3" fontId="5" fillId="0" borderId="0" xfId="1707" applyNumberFormat="1" applyFont="1" applyBorder="1" applyAlignment="1">
      <alignment horizontal="right" vertical="center"/>
    </xf>
    <xf numFmtId="0" fontId="8" fillId="0" borderId="41" xfId="1707" applyFont="1" applyBorder="1" applyAlignment="1">
      <alignment horizontal="center" vertical="center" wrapText="1"/>
    </xf>
    <xf numFmtId="14" fontId="6" fillId="0" borderId="42" xfId="1707" applyNumberFormat="1" applyFont="1" applyBorder="1" applyAlignment="1">
      <alignment horizontal="center" vertical="center"/>
    </xf>
    <xf numFmtId="0" fontId="9" fillId="0" borderId="39" xfId="1707" applyFont="1" applyBorder="1" applyAlignment="1">
      <alignment vertical="center" wrapText="1"/>
    </xf>
    <xf numFmtId="3" fontId="5" fillId="0" borderId="43" xfId="1707" applyNumberFormat="1" applyFont="1" applyBorder="1" applyAlignment="1">
      <alignment horizontal="right" vertical="center"/>
    </xf>
    <xf numFmtId="0" fontId="5" fillId="0" borderId="43" xfId="1707" applyFont="1" applyBorder="1" applyAlignment="1">
      <alignment horizontal="right" vertical="center"/>
    </xf>
    <xf numFmtId="3" fontId="5" fillId="0" borderId="44" xfId="1707" applyNumberFormat="1" applyFont="1" applyBorder="1" applyAlignment="1">
      <alignment horizontal="right" vertical="center"/>
    </xf>
    <xf numFmtId="0" fontId="8" fillId="0" borderId="42" xfId="1707" applyFont="1" applyBorder="1" applyAlignment="1">
      <alignment vertical="center" wrapText="1"/>
    </xf>
    <xf numFmtId="3" fontId="6" fillId="0" borderId="143" xfId="1707" applyNumberFormat="1" applyFont="1" applyBorder="1" applyAlignment="1">
      <alignment horizontal="right" vertical="center"/>
    </xf>
    <xf numFmtId="3" fontId="6" fillId="0" borderId="144" xfId="1707" applyNumberFormat="1" applyFont="1" applyBorder="1" applyAlignment="1">
      <alignment horizontal="right" vertical="center"/>
    </xf>
    <xf numFmtId="0" fontId="4" fillId="0" borderId="0" xfId="1707" applyFont="1" applyBorder="1" applyAlignment="1">
      <alignment horizontal="justify" vertical="center"/>
    </xf>
    <xf numFmtId="0" fontId="2" fillId="0" borderId="0" xfId="1707" applyBorder="1" applyAlignment="1">
      <alignment horizontal="left" vertical="top" wrapText="1"/>
    </xf>
    <xf numFmtId="0" fontId="2" fillId="0" borderId="130" xfId="1707" applyBorder="1" applyAlignment="1">
      <alignment horizontal="left" vertical="top" wrapText="1"/>
    </xf>
    <xf numFmtId="0" fontId="2" fillId="0" borderId="0" xfId="1707" applyBorder="1" applyAlignment="1">
      <alignment horizontal="left" wrapText="1"/>
    </xf>
    <xf numFmtId="0" fontId="2" fillId="0" borderId="130" xfId="1707" applyBorder="1" applyAlignment="1">
      <alignment horizontal="left" wrapText="1"/>
    </xf>
    <xf numFmtId="0" fontId="99" fillId="0" borderId="45" xfId="1707" applyFont="1" applyBorder="1" applyAlignment="1">
      <alignment horizontal="center" vertical="center"/>
    </xf>
    <xf numFmtId="0" fontId="99" fillId="0" borderId="41" xfId="1707" applyFont="1" applyBorder="1" applyAlignment="1">
      <alignment horizontal="center" vertical="center"/>
    </xf>
    <xf numFmtId="0" fontId="99" fillId="0" borderId="145" xfId="1707" applyFont="1" applyBorder="1" applyAlignment="1">
      <alignment horizontal="center" vertical="center"/>
    </xf>
    <xf numFmtId="0" fontId="99" fillId="0" borderId="146" xfId="1707" applyFont="1" applyBorder="1" applyAlignment="1">
      <alignment horizontal="center" vertical="center"/>
    </xf>
    <xf numFmtId="0" fontId="99" fillId="0" borderId="139" xfId="1707" applyFont="1" applyBorder="1" applyAlignment="1">
      <alignment horizontal="center" vertical="center"/>
    </xf>
    <xf numFmtId="0" fontId="99" fillId="0" borderId="139" xfId="1707" applyFont="1" applyBorder="1" applyAlignment="1">
      <alignment vertical="center"/>
    </xf>
    <xf numFmtId="0" fontId="99" fillId="0" borderId="44" xfId="1707" applyFont="1" applyBorder="1" applyAlignment="1">
      <alignment vertical="center"/>
    </xf>
    <xf numFmtId="3" fontId="43" fillId="0" borderId="138" xfId="1707" applyNumberFormat="1" applyFont="1" applyBorder="1" applyAlignment="1">
      <alignment vertical="center"/>
    </xf>
    <xf numFmtId="0" fontId="43" fillId="49" borderId="44" xfId="1707" applyFont="1" applyFill="1" applyBorder="1" applyAlignment="1">
      <alignment vertical="center"/>
    </xf>
    <xf numFmtId="0" fontId="43" fillId="49" borderId="139" xfId="1707" applyFont="1" applyFill="1" applyBorder="1" applyAlignment="1">
      <alignment vertical="center"/>
    </xf>
    <xf numFmtId="0" fontId="99" fillId="49" borderId="43" xfId="1707" applyFont="1" applyFill="1" applyBorder="1" applyAlignment="1">
      <alignment vertical="center"/>
    </xf>
    <xf numFmtId="0" fontId="99" fillId="49" borderId="139" xfId="1707" applyFont="1" applyFill="1" applyBorder="1" applyAlignment="1">
      <alignment horizontal="center" vertical="center"/>
    </xf>
    <xf numFmtId="0" fontId="43" fillId="0" borderId="42" xfId="1707" applyFont="1" applyBorder="1" applyAlignment="1">
      <alignment vertical="center"/>
    </xf>
    <xf numFmtId="3" fontId="43" fillId="0" borderId="139" xfId="1707" applyNumberFormat="1" applyFont="1" applyBorder="1" applyAlignment="1">
      <alignment vertical="center"/>
    </xf>
    <xf numFmtId="0" fontId="43" fillId="0" borderId="139" xfId="1707" applyFont="1" applyBorder="1" applyAlignment="1">
      <alignment horizontal="center" vertical="center"/>
    </xf>
    <xf numFmtId="9" fontId="43" fillId="0" borderId="139" xfId="1707" applyNumberFormat="1" applyFont="1" applyBorder="1" applyAlignment="1">
      <alignment horizontal="right" vertical="center"/>
    </xf>
    <xf numFmtId="0" fontId="43" fillId="0" borderId="44" xfId="1707" applyFont="1" applyBorder="1" applyAlignment="1">
      <alignment vertical="center"/>
    </xf>
    <xf numFmtId="3" fontId="43" fillId="0" borderId="139" xfId="1707" applyNumberFormat="1" applyFont="1" applyBorder="1" applyAlignment="1">
      <alignment horizontal="right" vertical="center"/>
    </xf>
    <xf numFmtId="10" fontId="43" fillId="0" borderId="139" xfId="1707" applyNumberFormat="1" applyFont="1" applyBorder="1" applyAlignment="1">
      <alignment horizontal="right" vertical="center"/>
    </xf>
    <xf numFmtId="3" fontId="99" fillId="0" borderId="139" xfId="1707" applyNumberFormat="1" applyFont="1" applyBorder="1" applyAlignment="1">
      <alignment vertical="center"/>
    </xf>
    <xf numFmtId="0" fontId="99" fillId="49" borderId="139" xfId="1707" applyFont="1" applyFill="1" applyBorder="1" applyAlignment="1">
      <alignment vertical="center"/>
    </xf>
    <xf numFmtId="3" fontId="99" fillId="0" borderId="41" xfId="1707" applyNumberFormat="1" applyFont="1" applyBorder="1" applyAlignment="1">
      <alignment horizontal="right" vertical="center"/>
    </xf>
    <xf numFmtId="3" fontId="99" fillId="0" borderId="147" xfId="1707" applyNumberFormat="1" applyFont="1" applyBorder="1" applyAlignment="1">
      <alignment horizontal="right" vertical="center"/>
    </xf>
    <xf numFmtId="3" fontId="99" fillId="0" borderId="145" xfId="1707" applyNumberFormat="1" applyFont="1" applyBorder="1" applyAlignment="1">
      <alignment horizontal="right" vertical="center"/>
    </xf>
    <xf numFmtId="0" fontId="99" fillId="50" borderId="44" xfId="1707" applyFont="1" applyFill="1" applyBorder="1" applyAlignment="1">
      <alignment vertical="center"/>
    </xf>
    <xf numFmtId="3" fontId="99" fillId="50" borderId="41" xfId="1707" applyNumberFormat="1" applyFont="1" applyFill="1" applyBorder="1" applyAlignment="1">
      <alignment horizontal="center" vertical="center"/>
    </xf>
    <xf numFmtId="3" fontId="99" fillId="50" borderId="147" xfId="1707" applyNumberFormat="1" applyFont="1" applyFill="1" applyBorder="1" applyAlignment="1">
      <alignment horizontal="center" vertical="center"/>
    </xf>
    <xf numFmtId="3" fontId="99" fillId="50" borderId="145" xfId="1707" applyNumberFormat="1" applyFont="1" applyFill="1" applyBorder="1" applyAlignment="1">
      <alignment horizontal="center" vertical="center"/>
    </xf>
    <xf numFmtId="0" fontId="43" fillId="0" borderId="0" xfId="1707" applyFont="1" applyAlignment="1">
      <alignment vertical="center"/>
    </xf>
    <xf numFmtId="0" fontId="99" fillId="0" borderId="42" xfId="1707" applyFont="1" applyBorder="1" applyAlignment="1">
      <alignment vertical="center"/>
    </xf>
    <xf numFmtId="0" fontId="43" fillId="0" borderId="38" xfId="1707" applyFont="1" applyBorder="1" applyAlignment="1">
      <alignment horizontal="center" vertical="center"/>
    </xf>
    <xf numFmtId="0" fontId="43" fillId="0" borderId="128" xfId="1707" applyFont="1" applyBorder="1" applyAlignment="1">
      <alignment horizontal="center" vertical="center"/>
    </xf>
    <xf numFmtId="0" fontId="43" fillId="0" borderId="148" xfId="1707" applyFont="1" applyBorder="1" applyAlignment="1">
      <alignment horizontal="center" vertical="center"/>
    </xf>
    <xf numFmtId="0" fontId="105" fillId="0" borderId="44" xfId="1707" applyFont="1" applyBorder="1" applyAlignment="1">
      <alignment vertical="center"/>
    </xf>
    <xf numFmtId="0" fontId="43" fillId="0" borderId="40" xfId="1707" applyFont="1" applyBorder="1" applyAlignment="1">
      <alignment horizontal="center" vertical="center"/>
    </xf>
    <xf numFmtId="0" fontId="43" fillId="0" borderId="138" xfId="1707" applyFont="1" applyBorder="1" applyAlignment="1">
      <alignment horizontal="center" vertical="center"/>
    </xf>
    <xf numFmtId="0" fontId="43" fillId="0" borderId="149" xfId="1707" applyFont="1" applyBorder="1" applyAlignment="1">
      <alignment horizontal="center" vertical="center"/>
    </xf>
    <xf numFmtId="0" fontId="43" fillId="0" borderId="41" xfId="1707" applyFont="1" applyBorder="1" applyAlignment="1">
      <alignment vertical="center"/>
    </xf>
    <xf numFmtId="0" fontId="43" fillId="0" borderId="147" xfId="1707" applyFont="1" applyBorder="1" applyAlignment="1">
      <alignment vertical="center"/>
    </xf>
    <xf numFmtId="0" fontId="43" fillId="0" borderId="145" xfId="1707" applyFont="1" applyBorder="1" applyAlignment="1">
      <alignment vertical="center"/>
    </xf>
    <xf numFmtId="0" fontId="106" fillId="0" borderId="0" xfId="1707" applyFont="1" applyBorder="1" applyAlignment="1">
      <alignment horizontal="justify" vertical="center"/>
    </xf>
    <xf numFmtId="0" fontId="2" fillId="0" borderId="40" xfId="1707" applyBorder="1"/>
    <xf numFmtId="0" fontId="2" fillId="0" borderId="138" xfId="1707" applyBorder="1" applyAlignment="1">
      <alignment vertical="top"/>
    </xf>
    <xf numFmtId="0" fontId="2" fillId="0" borderId="138" xfId="1707" applyBorder="1"/>
    <xf numFmtId="0" fontId="2" fillId="0" borderId="139" xfId="1707" applyBorder="1"/>
  </cellXfs>
  <cellStyles count="2888">
    <cellStyle name="20% - Énfasis1" xfId="1" builtinId="30" customBuiltin="1"/>
    <cellStyle name="20% - Énfasis1 10" xfId="2858" xr:uid="{00000000-0005-0000-0000-000001000000}"/>
    <cellStyle name="20% - Énfasis1 11" xfId="2859" xr:uid="{00000000-0005-0000-0000-000002000000}"/>
    <cellStyle name="20% - Énfasis1 2" xfId="2" xr:uid="{00000000-0005-0000-0000-000003000000}"/>
    <cellStyle name="20% - Énfasis1 2 2" xfId="3" xr:uid="{00000000-0005-0000-0000-000004000000}"/>
    <cellStyle name="20% - Énfasis1 2 2 2" xfId="4" xr:uid="{00000000-0005-0000-0000-000005000000}"/>
    <cellStyle name="20% - Énfasis1 2 3" xfId="5" xr:uid="{00000000-0005-0000-0000-000006000000}"/>
    <cellStyle name="20% - Énfasis1 3" xfId="6" xr:uid="{00000000-0005-0000-0000-000007000000}"/>
    <cellStyle name="20% - Énfasis1 3 2" xfId="7" xr:uid="{00000000-0005-0000-0000-000008000000}"/>
    <cellStyle name="20% - Énfasis1 3 2 2" xfId="8" xr:uid="{00000000-0005-0000-0000-000009000000}"/>
    <cellStyle name="20% - Énfasis1 3 3" xfId="9" xr:uid="{00000000-0005-0000-0000-00000A000000}"/>
    <cellStyle name="20% - Énfasis1 4" xfId="10" xr:uid="{00000000-0005-0000-0000-00000B000000}"/>
    <cellStyle name="20% - Énfasis1 4 2" xfId="11" xr:uid="{00000000-0005-0000-0000-00000C000000}"/>
    <cellStyle name="20% - Énfasis1 4 2 2" xfId="12" xr:uid="{00000000-0005-0000-0000-00000D000000}"/>
    <cellStyle name="20% - Énfasis1 4 3" xfId="13" xr:uid="{00000000-0005-0000-0000-00000E000000}"/>
    <cellStyle name="20% - Énfasis1 5" xfId="14" xr:uid="{00000000-0005-0000-0000-00000F000000}"/>
    <cellStyle name="20% - Énfasis1 5 2" xfId="15" xr:uid="{00000000-0005-0000-0000-000010000000}"/>
    <cellStyle name="20% - Énfasis1 5 2 2" xfId="16" xr:uid="{00000000-0005-0000-0000-000011000000}"/>
    <cellStyle name="20% - Énfasis1 5 3" xfId="17" xr:uid="{00000000-0005-0000-0000-000012000000}"/>
    <cellStyle name="20% - Énfasis1 6" xfId="18" xr:uid="{00000000-0005-0000-0000-000013000000}"/>
    <cellStyle name="20% - Énfasis1 6 2" xfId="19" xr:uid="{00000000-0005-0000-0000-000014000000}"/>
    <cellStyle name="20% - Énfasis1 6 2 2" xfId="20" xr:uid="{00000000-0005-0000-0000-000015000000}"/>
    <cellStyle name="20% - Énfasis1 6 3" xfId="21" xr:uid="{00000000-0005-0000-0000-000016000000}"/>
    <cellStyle name="20% - Énfasis1 7" xfId="22" xr:uid="{00000000-0005-0000-0000-000017000000}"/>
    <cellStyle name="20% - Énfasis1 7 2" xfId="23" xr:uid="{00000000-0005-0000-0000-000018000000}"/>
    <cellStyle name="20% - Énfasis1 7 2 2" xfId="24" xr:uid="{00000000-0005-0000-0000-000019000000}"/>
    <cellStyle name="20% - Énfasis1 7 3" xfId="25" xr:uid="{00000000-0005-0000-0000-00001A000000}"/>
    <cellStyle name="20% - Énfasis1 8" xfId="26" xr:uid="{00000000-0005-0000-0000-00001B000000}"/>
    <cellStyle name="20% - Énfasis1 9" xfId="27" xr:uid="{00000000-0005-0000-0000-00001C000000}"/>
    <cellStyle name="20% - Énfasis2" xfId="28" builtinId="34" customBuiltin="1"/>
    <cellStyle name="20% - Énfasis2 10" xfId="2860" xr:uid="{00000000-0005-0000-0000-00001E000000}"/>
    <cellStyle name="20% - Énfasis2 11" xfId="2861" xr:uid="{00000000-0005-0000-0000-00001F000000}"/>
    <cellStyle name="20% - Énfasis2 2" xfId="29" xr:uid="{00000000-0005-0000-0000-000020000000}"/>
    <cellStyle name="20% - Énfasis2 2 2" xfId="30" xr:uid="{00000000-0005-0000-0000-000021000000}"/>
    <cellStyle name="20% - Énfasis2 2 2 2" xfId="31" xr:uid="{00000000-0005-0000-0000-000022000000}"/>
    <cellStyle name="20% - Énfasis2 2 3" xfId="32" xr:uid="{00000000-0005-0000-0000-000023000000}"/>
    <cellStyle name="20% - Énfasis2 3" xfId="33" xr:uid="{00000000-0005-0000-0000-000024000000}"/>
    <cellStyle name="20% - Énfasis2 3 2" xfId="34" xr:uid="{00000000-0005-0000-0000-000025000000}"/>
    <cellStyle name="20% - Énfasis2 3 2 2" xfId="35" xr:uid="{00000000-0005-0000-0000-000026000000}"/>
    <cellStyle name="20% - Énfasis2 3 3" xfId="36" xr:uid="{00000000-0005-0000-0000-000027000000}"/>
    <cellStyle name="20% - Énfasis2 4" xfId="37" xr:uid="{00000000-0005-0000-0000-000028000000}"/>
    <cellStyle name="20% - Énfasis2 4 2" xfId="38" xr:uid="{00000000-0005-0000-0000-000029000000}"/>
    <cellStyle name="20% - Énfasis2 4 2 2" xfId="39" xr:uid="{00000000-0005-0000-0000-00002A000000}"/>
    <cellStyle name="20% - Énfasis2 4 3" xfId="40" xr:uid="{00000000-0005-0000-0000-00002B000000}"/>
    <cellStyle name="20% - Énfasis2 5" xfId="41" xr:uid="{00000000-0005-0000-0000-00002C000000}"/>
    <cellStyle name="20% - Énfasis2 5 2" xfId="42" xr:uid="{00000000-0005-0000-0000-00002D000000}"/>
    <cellStyle name="20% - Énfasis2 5 2 2" xfId="43" xr:uid="{00000000-0005-0000-0000-00002E000000}"/>
    <cellStyle name="20% - Énfasis2 5 3" xfId="44" xr:uid="{00000000-0005-0000-0000-00002F000000}"/>
    <cellStyle name="20% - Énfasis2 6" xfId="45" xr:uid="{00000000-0005-0000-0000-000030000000}"/>
    <cellStyle name="20% - Énfasis2 6 2" xfId="46" xr:uid="{00000000-0005-0000-0000-000031000000}"/>
    <cellStyle name="20% - Énfasis2 6 2 2" xfId="47" xr:uid="{00000000-0005-0000-0000-000032000000}"/>
    <cellStyle name="20% - Énfasis2 6 3" xfId="48" xr:uid="{00000000-0005-0000-0000-000033000000}"/>
    <cellStyle name="20% - Énfasis2 7" xfId="49" xr:uid="{00000000-0005-0000-0000-000034000000}"/>
    <cellStyle name="20% - Énfasis2 7 2" xfId="50" xr:uid="{00000000-0005-0000-0000-000035000000}"/>
    <cellStyle name="20% - Énfasis2 7 2 2" xfId="51" xr:uid="{00000000-0005-0000-0000-000036000000}"/>
    <cellStyle name="20% - Énfasis2 7 3" xfId="52" xr:uid="{00000000-0005-0000-0000-000037000000}"/>
    <cellStyle name="20% - Énfasis2 8" xfId="53" xr:uid="{00000000-0005-0000-0000-000038000000}"/>
    <cellStyle name="20% - Énfasis2 9" xfId="54" xr:uid="{00000000-0005-0000-0000-000039000000}"/>
    <cellStyle name="20% - Énfasis3" xfId="55" builtinId="38" customBuiltin="1"/>
    <cellStyle name="20% - Énfasis3 10" xfId="2862" xr:uid="{00000000-0005-0000-0000-00003B000000}"/>
    <cellStyle name="20% - Énfasis3 11" xfId="2863" xr:uid="{00000000-0005-0000-0000-00003C000000}"/>
    <cellStyle name="20% - Énfasis3 2" xfId="56" xr:uid="{00000000-0005-0000-0000-00003D000000}"/>
    <cellStyle name="20% - Énfasis3 2 2" xfId="57" xr:uid="{00000000-0005-0000-0000-00003E000000}"/>
    <cellStyle name="20% - Énfasis3 2 2 2" xfId="58" xr:uid="{00000000-0005-0000-0000-00003F000000}"/>
    <cellStyle name="20% - Énfasis3 2 3" xfId="59" xr:uid="{00000000-0005-0000-0000-000040000000}"/>
    <cellStyle name="20% - Énfasis3 2 4" xfId="60" xr:uid="{00000000-0005-0000-0000-000041000000}"/>
    <cellStyle name="20% - Énfasis3 3" xfId="61" xr:uid="{00000000-0005-0000-0000-000042000000}"/>
    <cellStyle name="20% - Énfasis3 3 2" xfId="62" xr:uid="{00000000-0005-0000-0000-000043000000}"/>
    <cellStyle name="20% - Énfasis3 3 2 2" xfId="63" xr:uid="{00000000-0005-0000-0000-000044000000}"/>
    <cellStyle name="20% - Énfasis3 3 3" xfId="64" xr:uid="{00000000-0005-0000-0000-000045000000}"/>
    <cellStyle name="20% - Énfasis3 4" xfId="65" xr:uid="{00000000-0005-0000-0000-000046000000}"/>
    <cellStyle name="20% - Énfasis3 4 2" xfId="66" xr:uid="{00000000-0005-0000-0000-000047000000}"/>
    <cellStyle name="20% - Énfasis3 4 2 2" xfId="67" xr:uid="{00000000-0005-0000-0000-000048000000}"/>
    <cellStyle name="20% - Énfasis3 4 3" xfId="68" xr:uid="{00000000-0005-0000-0000-000049000000}"/>
    <cellStyle name="20% - Énfasis3 5" xfId="69" xr:uid="{00000000-0005-0000-0000-00004A000000}"/>
    <cellStyle name="20% - Énfasis3 5 2" xfId="70" xr:uid="{00000000-0005-0000-0000-00004B000000}"/>
    <cellStyle name="20% - Énfasis3 5 2 2" xfId="71" xr:uid="{00000000-0005-0000-0000-00004C000000}"/>
    <cellStyle name="20% - Énfasis3 5 3" xfId="72" xr:uid="{00000000-0005-0000-0000-00004D000000}"/>
    <cellStyle name="20% - Énfasis3 6" xfId="73" xr:uid="{00000000-0005-0000-0000-00004E000000}"/>
    <cellStyle name="20% - Énfasis3 6 2" xfId="74" xr:uid="{00000000-0005-0000-0000-00004F000000}"/>
    <cellStyle name="20% - Énfasis3 6 2 2" xfId="75" xr:uid="{00000000-0005-0000-0000-000050000000}"/>
    <cellStyle name="20% - Énfasis3 6 3" xfId="76" xr:uid="{00000000-0005-0000-0000-000051000000}"/>
    <cellStyle name="20% - Énfasis3 7" xfId="77" xr:uid="{00000000-0005-0000-0000-000052000000}"/>
    <cellStyle name="20% - Énfasis3 7 2" xfId="78" xr:uid="{00000000-0005-0000-0000-000053000000}"/>
    <cellStyle name="20% - Énfasis3 7 2 2" xfId="79" xr:uid="{00000000-0005-0000-0000-000054000000}"/>
    <cellStyle name="20% - Énfasis3 7 3" xfId="80" xr:uid="{00000000-0005-0000-0000-000055000000}"/>
    <cellStyle name="20% - Énfasis3 8" xfId="81" xr:uid="{00000000-0005-0000-0000-000056000000}"/>
    <cellStyle name="20% - Énfasis3 9" xfId="82" xr:uid="{00000000-0005-0000-0000-000057000000}"/>
    <cellStyle name="20% - Énfasis4" xfId="83" builtinId="42" customBuiltin="1"/>
    <cellStyle name="20% - Énfasis4 10" xfId="2864" xr:uid="{00000000-0005-0000-0000-000059000000}"/>
    <cellStyle name="20% - Énfasis4 11" xfId="2865" xr:uid="{00000000-0005-0000-0000-00005A000000}"/>
    <cellStyle name="20% - Énfasis4 2" xfId="84" xr:uid="{00000000-0005-0000-0000-00005B000000}"/>
    <cellStyle name="20% - Énfasis4 2 2" xfId="85" xr:uid="{00000000-0005-0000-0000-00005C000000}"/>
    <cellStyle name="20% - Énfasis4 2 2 2" xfId="86" xr:uid="{00000000-0005-0000-0000-00005D000000}"/>
    <cellStyle name="20% - Énfasis4 2 3" xfId="87" xr:uid="{00000000-0005-0000-0000-00005E000000}"/>
    <cellStyle name="20% - Énfasis4 3" xfId="88" xr:uid="{00000000-0005-0000-0000-00005F000000}"/>
    <cellStyle name="20% - Énfasis4 3 2" xfId="89" xr:uid="{00000000-0005-0000-0000-000060000000}"/>
    <cellStyle name="20% - Énfasis4 3 2 2" xfId="90" xr:uid="{00000000-0005-0000-0000-000061000000}"/>
    <cellStyle name="20% - Énfasis4 3 3" xfId="91" xr:uid="{00000000-0005-0000-0000-000062000000}"/>
    <cellStyle name="20% - Énfasis4 4" xfId="92" xr:uid="{00000000-0005-0000-0000-000063000000}"/>
    <cellStyle name="20% - Énfasis4 4 2" xfId="93" xr:uid="{00000000-0005-0000-0000-000064000000}"/>
    <cellStyle name="20% - Énfasis4 4 2 2" xfId="94" xr:uid="{00000000-0005-0000-0000-000065000000}"/>
    <cellStyle name="20% - Énfasis4 4 3" xfId="95" xr:uid="{00000000-0005-0000-0000-000066000000}"/>
    <cellStyle name="20% - Énfasis4 5" xfId="96" xr:uid="{00000000-0005-0000-0000-000067000000}"/>
    <cellStyle name="20% - Énfasis4 5 2" xfId="97" xr:uid="{00000000-0005-0000-0000-000068000000}"/>
    <cellStyle name="20% - Énfasis4 5 2 2" xfId="98" xr:uid="{00000000-0005-0000-0000-000069000000}"/>
    <cellStyle name="20% - Énfasis4 5 3" xfId="99" xr:uid="{00000000-0005-0000-0000-00006A000000}"/>
    <cellStyle name="20% - Énfasis4 6" xfId="100" xr:uid="{00000000-0005-0000-0000-00006B000000}"/>
    <cellStyle name="20% - Énfasis4 6 2" xfId="101" xr:uid="{00000000-0005-0000-0000-00006C000000}"/>
    <cellStyle name="20% - Énfasis4 6 2 2" xfId="102" xr:uid="{00000000-0005-0000-0000-00006D000000}"/>
    <cellStyle name="20% - Énfasis4 6 3" xfId="103" xr:uid="{00000000-0005-0000-0000-00006E000000}"/>
    <cellStyle name="20% - Énfasis4 7" xfId="104" xr:uid="{00000000-0005-0000-0000-00006F000000}"/>
    <cellStyle name="20% - Énfasis4 7 2" xfId="105" xr:uid="{00000000-0005-0000-0000-000070000000}"/>
    <cellStyle name="20% - Énfasis4 7 2 2" xfId="106" xr:uid="{00000000-0005-0000-0000-000071000000}"/>
    <cellStyle name="20% - Énfasis4 7 3" xfId="107" xr:uid="{00000000-0005-0000-0000-000072000000}"/>
    <cellStyle name="20% - Énfasis4 8" xfId="108" xr:uid="{00000000-0005-0000-0000-000073000000}"/>
    <cellStyle name="20% - Énfasis4 9" xfId="109" xr:uid="{00000000-0005-0000-0000-000074000000}"/>
    <cellStyle name="20% - Énfasis5" xfId="110" builtinId="46" customBuiltin="1"/>
    <cellStyle name="20% - Énfasis5 10" xfId="2866" xr:uid="{00000000-0005-0000-0000-000076000000}"/>
    <cellStyle name="20% - Énfasis5 11" xfId="2867" xr:uid="{00000000-0005-0000-0000-000077000000}"/>
    <cellStyle name="20% - Énfasis5 2" xfId="111" xr:uid="{00000000-0005-0000-0000-000078000000}"/>
    <cellStyle name="20% - Énfasis5 2 2" xfId="112" xr:uid="{00000000-0005-0000-0000-000079000000}"/>
    <cellStyle name="20% - Énfasis5 2 2 2" xfId="113" xr:uid="{00000000-0005-0000-0000-00007A000000}"/>
    <cellStyle name="20% - Énfasis5 2 3" xfId="114" xr:uid="{00000000-0005-0000-0000-00007B000000}"/>
    <cellStyle name="20% - Énfasis5 3" xfId="115" xr:uid="{00000000-0005-0000-0000-00007C000000}"/>
    <cellStyle name="20% - Énfasis5 3 2" xfId="116" xr:uid="{00000000-0005-0000-0000-00007D000000}"/>
    <cellStyle name="20% - Énfasis5 3 2 2" xfId="117" xr:uid="{00000000-0005-0000-0000-00007E000000}"/>
    <cellStyle name="20% - Énfasis5 3 3" xfId="118" xr:uid="{00000000-0005-0000-0000-00007F000000}"/>
    <cellStyle name="20% - Énfasis5 4" xfId="119" xr:uid="{00000000-0005-0000-0000-000080000000}"/>
    <cellStyle name="20% - Énfasis5 4 2" xfId="120" xr:uid="{00000000-0005-0000-0000-000081000000}"/>
    <cellStyle name="20% - Énfasis5 4 2 2" xfId="121" xr:uid="{00000000-0005-0000-0000-000082000000}"/>
    <cellStyle name="20% - Énfasis5 4 3" xfId="122" xr:uid="{00000000-0005-0000-0000-000083000000}"/>
    <cellStyle name="20% - Énfasis5 5" xfId="123" xr:uid="{00000000-0005-0000-0000-000084000000}"/>
    <cellStyle name="20% - Énfasis5 5 2" xfId="124" xr:uid="{00000000-0005-0000-0000-000085000000}"/>
    <cellStyle name="20% - Énfasis5 5 2 2" xfId="125" xr:uid="{00000000-0005-0000-0000-000086000000}"/>
    <cellStyle name="20% - Énfasis5 5 3" xfId="126" xr:uid="{00000000-0005-0000-0000-000087000000}"/>
    <cellStyle name="20% - Énfasis5 6" xfId="127" xr:uid="{00000000-0005-0000-0000-000088000000}"/>
    <cellStyle name="20% - Énfasis5 6 2" xfId="128" xr:uid="{00000000-0005-0000-0000-000089000000}"/>
    <cellStyle name="20% - Énfasis5 6 2 2" xfId="129" xr:uid="{00000000-0005-0000-0000-00008A000000}"/>
    <cellStyle name="20% - Énfasis5 6 3" xfId="130" xr:uid="{00000000-0005-0000-0000-00008B000000}"/>
    <cellStyle name="20% - Énfasis5 7" xfId="131" xr:uid="{00000000-0005-0000-0000-00008C000000}"/>
    <cellStyle name="20% - Énfasis5 7 2" xfId="132" xr:uid="{00000000-0005-0000-0000-00008D000000}"/>
    <cellStyle name="20% - Énfasis5 7 2 2" xfId="133" xr:uid="{00000000-0005-0000-0000-00008E000000}"/>
    <cellStyle name="20% - Énfasis5 7 3" xfId="134" xr:uid="{00000000-0005-0000-0000-00008F000000}"/>
    <cellStyle name="20% - Énfasis5 8" xfId="135" xr:uid="{00000000-0005-0000-0000-000090000000}"/>
    <cellStyle name="20% - Énfasis5 9" xfId="136" xr:uid="{00000000-0005-0000-0000-000091000000}"/>
    <cellStyle name="20% - Énfasis6" xfId="137" builtinId="50" customBuiltin="1"/>
    <cellStyle name="20% - Énfasis6 10" xfId="2868" xr:uid="{00000000-0005-0000-0000-000093000000}"/>
    <cellStyle name="20% - Énfasis6 11" xfId="2869" xr:uid="{00000000-0005-0000-0000-000094000000}"/>
    <cellStyle name="20% - Énfasis6 2" xfId="138" xr:uid="{00000000-0005-0000-0000-000095000000}"/>
    <cellStyle name="20% - Énfasis6 2 2" xfId="139" xr:uid="{00000000-0005-0000-0000-000096000000}"/>
    <cellStyle name="20% - Énfasis6 2 2 2" xfId="140" xr:uid="{00000000-0005-0000-0000-000097000000}"/>
    <cellStyle name="20% - Énfasis6 2 3" xfId="141" xr:uid="{00000000-0005-0000-0000-000098000000}"/>
    <cellStyle name="20% - Énfasis6 3" xfId="142" xr:uid="{00000000-0005-0000-0000-000099000000}"/>
    <cellStyle name="20% - Énfasis6 3 2" xfId="143" xr:uid="{00000000-0005-0000-0000-00009A000000}"/>
    <cellStyle name="20% - Énfasis6 3 2 2" xfId="144" xr:uid="{00000000-0005-0000-0000-00009B000000}"/>
    <cellStyle name="20% - Énfasis6 3 3" xfId="145" xr:uid="{00000000-0005-0000-0000-00009C000000}"/>
    <cellStyle name="20% - Énfasis6 4" xfId="146" xr:uid="{00000000-0005-0000-0000-00009D000000}"/>
    <cellStyle name="20% - Énfasis6 4 2" xfId="147" xr:uid="{00000000-0005-0000-0000-00009E000000}"/>
    <cellStyle name="20% - Énfasis6 4 2 2" xfId="148" xr:uid="{00000000-0005-0000-0000-00009F000000}"/>
    <cellStyle name="20% - Énfasis6 4 3" xfId="149" xr:uid="{00000000-0005-0000-0000-0000A0000000}"/>
    <cellStyle name="20% - Énfasis6 5" xfId="150" xr:uid="{00000000-0005-0000-0000-0000A1000000}"/>
    <cellStyle name="20% - Énfasis6 5 2" xfId="151" xr:uid="{00000000-0005-0000-0000-0000A2000000}"/>
    <cellStyle name="20% - Énfasis6 5 2 2" xfId="152" xr:uid="{00000000-0005-0000-0000-0000A3000000}"/>
    <cellStyle name="20% - Énfasis6 5 3" xfId="153" xr:uid="{00000000-0005-0000-0000-0000A4000000}"/>
    <cellStyle name="20% - Énfasis6 6" xfId="154" xr:uid="{00000000-0005-0000-0000-0000A5000000}"/>
    <cellStyle name="20% - Énfasis6 6 2" xfId="155" xr:uid="{00000000-0005-0000-0000-0000A6000000}"/>
    <cellStyle name="20% - Énfasis6 6 2 2" xfId="156" xr:uid="{00000000-0005-0000-0000-0000A7000000}"/>
    <cellStyle name="20% - Énfasis6 6 3" xfId="157" xr:uid="{00000000-0005-0000-0000-0000A8000000}"/>
    <cellStyle name="20% - Énfasis6 7" xfId="158" xr:uid="{00000000-0005-0000-0000-0000A9000000}"/>
    <cellStyle name="20% - Énfasis6 7 2" xfId="159" xr:uid="{00000000-0005-0000-0000-0000AA000000}"/>
    <cellStyle name="20% - Énfasis6 7 2 2" xfId="160" xr:uid="{00000000-0005-0000-0000-0000AB000000}"/>
    <cellStyle name="20% - Énfasis6 7 3" xfId="161" xr:uid="{00000000-0005-0000-0000-0000AC000000}"/>
    <cellStyle name="20% - Énfasis6 8" xfId="162" xr:uid="{00000000-0005-0000-0000-0000AD000000}"/>
    <cellStyle name="20% - Énfasis6 9" xfId="163" xr:uid="{00000000-0005-0000-0000-0000AE000000}"/>
    <cellStyle name="40% - Énfasis1" xfId="164" builtinId="31" customBuiltin="1"/>
    <cellStyle name="40% - Énfasis1 10" xfId="2870" xr:uid="{00000000-0005-0000-0000-0000B0000000}"/>
    <cellStyle name="40% - Énfasis1 11" xfId="2871" xr:uid="{00000000-0005-0000-0000-0000B1000000}"/>
    <cellStyle name="40% - Énfasis1 2" xfId="165" xr:uid="{00000000-0005-0000-0000-0000B2000000}"/>
    <cellStyle name="40% - Énfasis1 2 2" xfId="166" xr:uid="{00000000-0005-0000-0000-0000B3000000}"/>
    <cellStyle name="40% - Énfasis1 2 2 2" xfId="167" xr:uid="{00000000-0005-0000-0000-0000B4000000}"/>
    <cellStyle name="40% - Énfasis1 2 3" xfId="168" xr:uid="{00000000-0005-0000-0000-0000B5000000}"/>
    <cellStyle name="40% - Énfasis1 3" xfId="169" xr:uid="{00000000-0005-0000-0000-0000B6000000}"/>
    <cellStyle name="40% - Énfasis1 3 2" xfId="170" xr:uid="{00000000-0005-0000-0000-0000B7000000}"/>
    <cellStyle name="40% - Énfasis1 3 2 2" xfId="171" xr:uid="{00000000-0005-0000-0000-0000B8000000}"/>
    <cellStyle name="40% - Énfasis1 3 3" xfId="172" xr:uid="{00000000-0005-0000-0000-0000B9000000}"/>
    <cellStyle name="40% - Énfasis1 4" xfId="173" xr:uid="{00000000-0005-0000-0000-0000BA000000}"/>
    <cellStyle name="40% - Énfasis1 4 2" xfId="174" xr:uid="{00000000-0005-0000-0000-0000BB000000}"/>
    <cellStyle name="40% - Énfasis1 4 2 2" xfId="175" xr:uid="{00000000-0005-0000-0000-0000BC000000}"/>
    <cellStyle name="40% - Énfasis1 4 3" xfId="176" xr:uid="{00000000-0005-0000-0000-0000BD000000}"/>
    <cellStyle name="40% - Énfasis1 5" xfId="177" xr:uid="{00000000-0005-0000-0000-0000BE000000}"/>
    <cellStyle name="40% - Énfasis1 5 2" xfId="178" xr:uid="{00000000-0005-0000-0000-0000BF000000}"/>
    <cellStyle name="40% - Énfasis1 5 2 2" xfId="179" xr:uid="{00000000-0005-0000-0000-0000C0000000}"/>
    <cellStyle name="40% - Énfasis1 5 3" xfId="180" xr:uid="{00000000-0005-0000-0000-0000C1000000}"/>
    <cellStyle name="40% - Énfasis1 6" xfId="181" xr:uid="{00000000-0005-0000-0000-0000C2000000}"/>
    <cellStyle name="40% - Énfasis1 6 2" xfId="182" xr:uid="{00000000-0005-0000-0000-0000C3000000}"/>
    <cellStyle name="40% - Énfasis1 6 2 2" xfId="183" xr:uid="{00000000-0005-0000-0000-0000C4000000}"/>
    <cellStyle name="40% - Énfasis1 6 3" xfId="184" xr:uid="{00000000-0005-0000-0000-0000C5000000}"/>
    <cellStyle name="40% - Énfasis1 7" xfId="185" xr:uid="{00000000-0005-0000-0000-0000C6000000}"/>
    <cellStyle name="40% - Énfasis1 7 2" xfId="186" xr:uid="{00000000-0005-0000-0000-0000C7000000}"/>
    <cellStyle name="40% - Énfasis1 7 2 2" xfId="187" xr:uid="{00000000-0005-0000-0000-0000C8000000}"/>
    <cellStyle name="40% - Énfasis1 7 3" xfId="188" xr:uid="{00000000-0005-0000-0000-0000C9000000}"/>
    <cellStyle name="40% - Énfasis1 8" xfId="189" xr:uid="{00000000-0005-0000-0000-0000CA000000}"/>
    <cellStyle name="40% - Énfasis1 9" xfId="190" xr:uid="{00000000-0005-0000-0000-0000CB000000}"/>
    <cellStyle name="40% - Énfasis2" xfId="191" builtinId="35" customBuiltin="1"/>
    <cellStyle name="40% - Énfasis2 10" xfId="2872" xr:uid="{00000000-0005-0000-0000-0000CD000000}"/>
    <cellStyle name="40% - Énfasis2 11" xfId="2873" xr:uid="{00000000-0005-0000-0000-0000CE000000}"/>
    <cellStyle name="40% - Énfasis2 2" xfId="192" xr:uid="{00000000-0005-0000-0000-0000CF000000}"/>
    <cellStyle name="40% - Énfasis2 2 2" xfId="193" xr:uid="{00000000-0005-0000-0000-0000D0000000}"/>
    <cellStyle name="40% - Énfasis2 2 2 2" xfId="194" xr:uid="{00000000-0005-0000-0000-0000D1000000}"/>
    <cellStyle name="40% - Énfasis2 2 3" xfId="195" xr:uid="{00000000-0005-0000-0000-0000D2000000}"/>
    <cellStyle name="40% - Énfasis2 3" xfId="196" xr:uid="{00000000-0005-0000-0000-0000D3000000}"/>
    <cellStyle name="40% - Énfasis2 3 2" xfId="197" xr:uid="{00000000-0005-0000-0000-0000D4000000}"/>
    <cellStyle name="40% - Énfasis2 3 2 2" xfId="198" xr:uid="{00000000-0005-0000-0000-0000D5000000}"/>
    <cellStyle name="40% - Énfasis2 3 3" xfId="199" xr:uid="{00000000-0005-0000-0000-0000D6000000}"/>
    <cellStyle name="40% - Énfasis2 4" xfId="200" xr:uid="{00000000-0005-0000-0000-0000D7000000}"/>
    <cellStyle name="40% - Énfasis2 4 2" xfId="201" xr:uid="{00000000-0005-0000-0000-0000D8000000}"/>
    <cellStyle name="40% - Énfasis2 4 2 2" xfId="202" xr:uid="{00000000-0005-0000-0000-0000D9000000}"/>
    <cellStyle name="40% - Énfasis2 4 3" xfId="203" xr:uid="{00000000-0005-0000-0000-0000DA000000}"/>
    <cellStyle name="40% - Énfasis2 5" xfId="204" xr:uid="{00000000-0005-0000-0000-0000DB000000}"/>
    <cellStyle name="40% - Énfasis2 5 2" xfId="205" xr:uid="{00000000-0005-0000-0000-0000DC000000}"/>
    <cellStyle name="40% - Énfasis2 5 2 2" xfId="206" xr:uid="{00000000-0005-0000-0000-0000DD000000}"/>
    <cellStyle name="40% - Énfasis2 5 3" xfId="207" xr:uid="{00000000-0005-0000-0000-0000DE000000}"/>
    <cellStyle name="40% - Énfasis2 6" xfId="208" xr:uid="{00000000-0005-0000-0000-0000DF000000}"/>
    <cellStyle name="40% - Énfasis2 6 2" xfId="209" xr:uid="{00000000-0005-0000-0000-0000E0000000}"/>
    <cellStyle name="40% - Énfasis2 6 2 2" xfId="210" xr:uid="{00000000-0005-0000-0000-0000E1000000}"/>
    <cellStyle name="40% - Énfasis2 6 3" xfId="211" xr:uid="{00000000-0005-0000-0000-0000E2000000}"/>
    <cellStyle name="40% - Énfasis2 7" xfId="212" xr:uid="{00000000-0005-0000-0000-0000E3000000}"/>
    <cellStyle name="40% - Énfasis2 7 2" xfId="213" xr:uid="{00000000-0005-0000-0000-0000E4000000}"/>
    <cellStyle name="40% - Énfasis2 7 2 2" xfId="214" xr:uid="{00000000-0005-0000-0000-0000E5000000}"/>
    <cellStyle name="40% - Énfasis2 7 3" xfId="215" xr:uid="{00000000-0005-0000-0000-0000E6000000}"/>
    <cellStyle name="40% - Énfasis2 8" xfId="216" xr:uid="{00000000-0005-0000-0000-0000E7000000}"/>
    <cellStyle name="40% - Énfasis2 9" xfId="217" xr:uid="{00000000-0005-0000-0000-0000E8000000}"/>
    <cellStyle name="40% - Énfasis3" xfId="218" builtinId="39" customBuiltin="1"/>
    <cellStyle name="40% - Énfasis3 10" xfId="2874" xr:uid="{00000000-0005-0000-0000-0000EA000000}"/>
    <cellStyle name="40% - Énfasis3 11" xfId="2875" xr:uid="{00000000-0005-0000-0000-0000EB000000}"/>
    <cellStyle name="40% - Énfasis3 2" xfId="219" xr:uid="{00000000-0005-0000-0000-0000EC000000}"/>
    <cellStyle name="40% - Énfasis3 2 2" xfId="220" xr:uid="{00000000-0005-0000-0000-0000ED000000}"/>
    <cellStyle name="40% - Énfasis3 2 2 2" xfId="221" xr:uid="{00000000-0005-0000-0000-0000EE000000}"/>
    <cellStyle name="40% - Énfasis3 2 3" xfId="222" xr:uid="{00000000-0005-0000-0000-0000EF000000}"/>
    <cellStyle name="40% - Énfasis3 3" xfId="223" xr:uid="{00000000-0005-0000-0000-0000F0000000}"/>
    <cellStyle name="40% - Énfasis3 3 2" xfId="224" xr:uid="{00000000-0005-0000-0000-0000F1000000}"/>
    <cellStyle name="40% - Énfasis3 3 2 2" xfId="225" xr:uid="{00000000-0005-0000-0000-0000F2000000}"/>
    <cellStyle name="40% - Énfasis3 3 3" xfId="226" xr:uid="{00000000-0005-0000-0000-0000F3000000}"/>
    <cellStyle name="40% - Énfasis3 4" xfId="227" xr:uid="{00000000-0005-0000-0000-0000F4000000}"/>
    <cellStyle name="40% - Énfasis3 4 2" xfId="228" xr:uid="{00000000-0005-0000-0000-0000F5000000}"/>
    <cellStyle name="40% - Énfasis3 4 2 2" xfId="229" xr:uid="{00000000-0005-0000-0000-0000F6000000}"/>
    <cellStyle name="40% - Énfasis3 4 3" xfId="230" xr:uid="{00000000-0005-0000-0000-0000F7000000}"/>
    <cellStyle name="40% - Énfasis3 5" xfId="231" xr:uid="{00000000-0005-0000-0000-0000F8000000}"/>
    <cellStyle name="40% - Énfasis3 5 2" xfId="232" xr:uid="{00000000-0005-0000-0000-0000F9000000}"/>
    <cellStyle name="40% - Énfasis3 5 2 2" xfId="233" xr:uid="{00000000-0005-0000-0000-0000FA000000}"/>
    <cellStyle name="40% - Énfasis3 5 3" xfId="234" xr:uid="{00000000-0005-0000-0000-0000FB000000}"/>
    <cellStyle name="40% - Énfasis3 6" xfId="235" xr:uid="{00000000-0005-0000-0000-0000FC000000}"/>
    <cellStyle name="40% - Énfasis3 6 2" xfId="236" xr:uid="{00000000-0005-0000-0000-0000FD000000}"/>
    <cellStyle name="40% - Énfasis3 6 2 2" xfId="237" xr:uid="{00000000-0005-0000-0000-0000FE000000}"/>
    <cellStyle name="40% - Énfasis3 6 3" xfId="238" xr:uid="{00000000-0005-0000-0000-0000FF000000}"/>
    <cellStyle name="40% - Énfasis3 7" xfId="239" xr:uid="{00000000-0005-0000-0000-000000010000}"/>
    <cellStyle name="40% - Énfasis3 7 2" xfId="240" xr:uid="{00000000-0005-0000-0000-000001010000}"/>
    <cellStyle name="40% - Énfasis3 7 2 2" xfId="241" xr:uid="{00000000-0005-0000-0000-000002010000}"/>
    <cellStyle name="40% - Énfasis3 7 3" xfId="242" xr:uid="{00000000-0005-0000-0000-000003010000}"/>
    <cellStyle name="40% - Énfasis3 8" xfId="243" xr:uid="{00000000-0005-0000-0000-000004010000}"/>
    <cellStyle name="40% - Énfasis3 9" xfId="244" xr:uid="{00000000-0005-0000-0000-000005010000}"/>
    <cellStyle name="40% - Énfasis4" xfId="245" builtinId="43" customBuiltin="1"/>
    <cellStyle name="40% - Énfasis4 10" xfId="2876" xr:uid="{00000000-0005-0000-0000-000007010000}"/>
    <cellStyle name="40% - Énfasis4 11" xfId="2877" xr:uid="{00000000-0005-0000-0000-000008010000}"/>
    <cellStyle name="40% - Énfasis4 2" xfId="246" xr:uid="{00000000-0005-0000-0000-000009010000}"/>
    <cellStyle name="40% - Énfasis4 2 2" xfId="247" xr:uid="{00000000-0005-0000-0000-00000A010000}"/>
    <cellStyle name="40% - Énfasis4 2 2 2" xfId="248" xr:uid="{00000000-0005-0000-0000-00000B010000}"/>
    <cellStyle name="40% - Énfasis4 2 3" xfId="249" xr:uid="{00000000-0005-0000-0000-00000C010000}"/>
    <cellStyle name="40% - Énfasis4 3" xfId="250" xr:uid="{00000000-0005-0000-0000-00000D010000}"/>
    <cellStyle name="40% - Énfasis4 3 2" xfId="251" xr:uid="{00000000-0005-0000-0000-00000E010000}"/>
    <cellStyle name="40% - Énfasis4 3 2 2" xfId="252" xr:uid="{00000000-0005-0000-0000-00000F010000}"/>
    <cellStyle name="40% - Énfasis4 3 3" xfId="253" xr:uid="{00000000-0005-0000-0000-000010010000}"/>
    <cellStyle name="40% - Énfasis4 4" xfId="254" xr:uid="{00000000-0005-0000-0000-000011010000}"/>
    <cellStyle name="40% - Énfasis4 4 2" xfId="255" xr:uid="{00000000-0005-0000-0000-000012010000}"/>
    <cellStyle name="40% - Énfasis4 4 2 2" xfId="256" xr:uid="{00000000-0005-0000-0000-000013010000}"/>
    <cellStyle name="40% - Énfasis4 4 3" xfId="257" xr:uid="{00000000-0005-0000-0000-000014010000}"/>
    <cellStyle name="40% - Énfasis4 5" xfId="258" xr:uid="{00000000-0005-0000-0000-000015010000}"/>
    <cellStyle name="40% - Énfasis4 5 2" xfId="259" xr:uid="{00000000-0005-0000-0000-000016010000}"/>
    <cellStyle name="40% - Énfasis4 5 2 2" xfId="260" xr:uid="{00000000-0005-0000-0000-000017010000}"/>
    <cellStyle name="40% - Énfasis4 5 3" xfId="261" xr:uid="{00000000-0005-0000-0000-000018010000}"/>
    <cellStyle name="40% - Énfasis4 6" xfId="262" xr:uid="{00000000-0005-0000-0000-000019010000}"/>
    <cellStyle name="40% - Énfasis4 6 2" xfId="263" xr:uid="{00000000-0005-0000-0000-00001A010000}"/>
    <cellStyle name="40% - Énfasis4 6 2 2" xfId="264" xr:uid="{00000000-0005-0000-0000-00001B010000}"/>
    <cellStyle name="40% - Énfasis4 6 3" xfId="265" xr:uid="{00000000-0005-0000-0000-00001C010000}"/>
    <cellStyle name="40% - Énfasis4 7" xfId="266" xr:uid="{00000000-0005-0000-0000-00001D010000}"/>
    <cellStyle name="40% - Énfasis4 7 2" xfId="267" xr:uid="{00000000-0005-0000-0000-00001E010000}"/>
    <cellStyle name="40% - Énfasis4 7 2 2" xfId="268" xr:uid="{00000000-0005-0000-0000-00001F010000}"/>
    <cellStyle name="40% - Énfasis4 7 3" xfId="269" xr:uid="{00000000-0005-0000-0000-000020010000}"/>
    <cellStyle name="40% - Énfasis4 8" xfId="270" xr:uid="{00000000-0005-0000-0000-000021010000}"/>
    <cellStyle name="40% - Énfasis4 9" xfId="271" xr:uid="{00000000-0005-0000-0000-000022010000}"/>
    <cellStyle name="40% - Énfasis5" xfId="272" builtinId="47" customBuiltin="1"/>
    <cellStyle name="40% - Énfasis5 10" xfId="2878" xr:uid="{00000000-0005-0000-0000-000024010000}"/>
    <cellStyle name="40% - Énfasis5 11" xfId="2879" xr:uid="{00000000-0005-0000-0000-000025010000}"/>
    <cellStyle name="40% - Énfasis5 2" xfId="273" xr:uid="{00000000-0005-0000-0000-000026010000}"/>
    <cellStyle name="40% - Énfasis5 2 2" xfId="274" xr:uid="{00000000-0005-0000-0000-000027010000}"/>
    <cellStyle name="40% - Énfasis5 2 2 2" xfId="275" xr:uid="{00000000-0005-0000-0000-000028010000}"/>
    <cellStyle name="40% - Énfasis5 2 3" xfId="276" xr:uid="{00000000-0005-0000-0000-000029010000}"/>
    <cellStyle name="40% - Énfasis5 3" xfId="277" xr:uid="{00000000-0005-0000-0000-00002A010000}"/>
    <cellStyle name="40% - Énfasis5 3 2" xfId="278" xr:uid="{00000000-0005-0000-0000-00002B010000}"/>
    <cellStyle name="40% - Énfasis5 3 2 2" xfId="279" xr:uid="{00000000-0005-0000-0000-00002C010000}"/>
    <cellStyle name="40% - Énfasis5 3 3" xfId="280" xr:uid="{00000000-0005-0000-0000-00002D010000}"/>
    <cellStyle name="40% - Énfasis5 4" xfId="281" xr:uid="{00000000-0005-0000-0000-00002E010000}"/>
    <cellStyle name="40% - Énfasis5 4 2" xfId="282" xr:uid="{00000000-0005-0000-0000-00002F010000}"/>
    <cellStyle name="40% - Énfasis5 4 2 2" xfId="283" xr:uid="{00000000-0005-0000-0000-000030010000}"/>
    <cellStyle name="40% - Énfasis5 4 3" xfId="284" xr:uid="{00000000-0005-0000-0000-000031010000}"/>
    <cellStyle name="40% - Énfasis5 5" xfId="285" xr:uid="{00000000-0005-0000-0000-000032010000}"/>
    <cellStyle name="40% - Énfasis5 5 2" xfId="286" xr:uid="{00000000-0005-0000-0000-000033010000}"/>
    <cellStyle name="40% - Énfasis5 5 2 2" xfId="287" xr:uid="{00000000-0005-0000-0000-000034010000}"/>
    <cellStyle name="40% - Énfasis5 5 3" xfId="288" xr:uid="{00000000-0005-0000-0000-000035010000}"/>
    <cellStyle name="40% - Énfasis5 6" xfId="289" xr:uid="{00000000-0005-0000-0000-000036010000}"/>
    <cellStyle name="40% - Énfasis5 6 2" xfId="290" xr:uid="{00000000-0005-0000-0000-000037010000}"/>
    <cellStyle name="40% - Énfasis5 6 2 2" xfId="291" xr:uid="{00000000-0005-0000-0000-000038010000}"/>
    <cellStyle name="40% - Énfasis5 6 3" xfId="292" xr:uid="{00000000-0005-0000-0000-000039010000}"/>
    <cellStyle name="40% - Énfasis5 7" xfId="293" xr:uid="{00000000-0005-0000-0000-00003A010000}"/>
    <cellStyle name="40% - Énfasis5 7 2" xfId="294" xr:uid="{00000000-0005-0000-0000-00003B010000}"/>
    <cellStyle name="40% - Énfasis5 7 2 2" xfId="295" xr:uid="{00000000-0005-0000-0000-00003C010000}"/>
    <cellStyle name="40% - Énfasis5 7 3" xfId="296" xr:uid="{00000000-0005-0000-0000-00003D010000}"/>
    <cellStyle name="40% - Énfasis5 8" xfId="297" xr:uid="{00000000-0005-0000-0000-00003E010000}"/>
    <cellStyle name="40% - Énfasis5 9" xfId="298" xr:uid="{00000000-0005-0000-0000-00003F010000}"/>
    <cellStyle name="40% - Énfasis6" xfId="299" builtinId="51" customBuiltin="1"/>
    <cellStyle name="40% - Énfasis6 10" xfId="2880" xr:uid="{00000000-0005-0000-0000-000041010000}"/>
    <cellStyle name="40% - Énfasis6 11" xfId="2881" xr:uid="{00000000-0005-0000-0000-000042010000}"/>
    <cellStyle name="40% - Énfasis6 2" xfId="300" xr:uid="{00000000-0005-0000-0000-000043010000}"/>
    <cellStyle name="40% - Énfasis6 2 2" xfId="301" xr:uid="{00000000-0005-0000-0000-000044010000}"/>
    <cellStyle name="40% - Énfasis6 2 2 2" xfId="302" xr:uid="{00000000-0005-0000-0000-000045010000}"/>
    <cellStyle name="40% - Énfasis6 2 3" xfId="303" xr:uid="{00000000-0005-0000-0000-000046010000}"/>
    <cellStyle name="40% - Énfasis6 3" xfId="304" xr:uid="{00000000-0005-0000-0000-000047010000}"/>
    <cellStyle name="40% - Énfasis6 3 2" xfId="305" xr:uid="{00000000-0005-0000-0000-000048010000}"/>
    <cellStyle name="40% - Énfasis6 3 2 2" xfId="306" xr:uid="{00000000-0005-0000-0000-000049010000}"/>
    <cellStyle name="40% - Énfasis6 3 3" xfId="307" xr:uid="{00000000-0005-0000-0000-00004A010000}"/>
    <cellStyle name="40% - Énfasis6 4" xfId="308" xr:uid="{00000000-0005-0000-0000-00004B010000}"/>
    <cellStyle name="40% - Énfasis6 4 2" xfId="309" xr:uid="{00000000-0005-0000-0000-00004C010000}"/>
    <cellStyle name="40% - Énfasis6 4 2 2" xfId="310" xr:uid="{00000000-0005-0000-0000-00004D010000}"/>
    <cellStyle name="40% - Énfasis6 4 3" xfId="311" xr:uid="{00000000-0005-0000-0000-00004E010000}"/>
    <cellStyle name="40% - Énfasis6 5" xfId="312" xr:uid="{00000000-0005-0000-0000-00004F010000}"/>
    <cellStyle name="40% - Énfasis6 5 2" xfId="313" xr:uid="{00000000-0005-0000-0000-000050010000}"/>
    <cellStyle name="40% - Énfasis6 5 2 2" xfId="314" xr:uid="{00000000-0005-0000-0000-000051010000}"/>
    <cellStyle name="40% - Énfasis6 5 3" xfId="315" xr:uid="{00000000-0005-0000-0000-000052010000}"/>
    <cellStyle name="40% - Énfasis6 6" xfId="316" xr:uid="{00000000-0005-0000-0000-000053010000}"/>
    <cellStyle name="40% - Énfasis6 6 2" xfId="317" xr:uid="{00000000-0005-0000-0000-000054010000}"/>
    <cellStyle name="40% - Énfasis6 6 2 2" xfId="318" xr:uid="{00000000-0005-0000-0000-000055010000}"/>
    <cellStyle name="40% - Énfasis6 6 3" xfId="319" xr:uid="{00000000-0005-0000-0000-000056010000}"/>
    <cellStyle name="40% - Énfasis6 7" xfId="320" xr:uid="{00000000-0005-0000-0000-000057010000}"/>
    <cellStyle name="40% - Énfasis6 7 2" xfId="321" xr:uid="{00000000-0005-0000-0000-000058010000}"/>
    <cellStyle name="40% - Énfasis6 7 2 2" xfId="322" xr:uid="{00000000-0005-0000-0000-000059010000}"/>
    <cellStyle name="40% - Énfasis6 7 3" xfId="323" xr:uid="{00000000-0005-0000-0000-00005A010000}"/>
    <cellStyle name="40% - Énfasis6 8" xfId="324" xr:uid="{00000000-0005-0000-0000-00005B010000}"/>
    <cellStyle name="40% - Énfasis6 9" xfId="325" xr:uid="{00000000-0005-0000-0000-00005C010000}"/>
    <cellStyle name="60% - Énfasis1" xfId="326" builtinId="32" customBuiltin="1"/>
    <cellStyle name="60% - Énfasis2" xfId="327" builtinId="36" customBuiltin="1"/>
    <cellStyle name="60% - Énfasis3" xfId="328" builtinId="40" customBuiltin="1"/>
    <cellStyle name="60% - Énfasis4" xfId="329" builtinId="44" customBuiltin="1"/>
    <cellStyle name="60% - Énfasis5" xfId="330" builtinId="48" customBuiltin="1"/>
    <cellStyle name="60% - Énfasis6" xfId="331" builtinId="52" customBuiltin="1"/>
    <cellStyle name="Cálculo" xfId="332" builtinId="22" customBuiltin="1"/>
    <cellStyle name="Cálculo 2" xfId="333" xr:uid="{00000000-0005-0000-0000-000064010000}"/>
    <cellStyle name="Campo de la tabla dinámica" xfId="334" xr:uid="{00000000-0005-0000-0000-000065010000}"/>
    <cellStyle name="Campo de la tabla dinámica 2" xfId="335" xr:uid="{00000000-0005-0000-0000-000066010000}"/>
    <cellStyle name="Categoría de la tabla dinámica" xfId="336" xr:uid="{00000000-0005-0000-0000-000067010000}"/>
    <cellStyle name="Categoría de la tabla dinámica 2" xfId="337" xr:uid="{00000000-0005-0000-0000-000068010000}"/>
    <cellStyle name="Categoría del Piloto de Datos" xfId="338" xr:uid="{00000000-0005-0000-0000-000069010000}"/>
    <cellStyle name="Celda de comprobación" xfId="339" builtinId="23" customBuiltin="1"/>
    <cellStyle name="Celda vinculada" xfId="340" builtinId="24" customBuiltin="1"/>
    <cellStyle name="cf1" xfId="341" xr:uid="{00000000-0005-0000-0000-00006C010000}"/>
    <cellStyle name="cf2" xfId="342" xr:uid="{00000000-0005-0000-0000-00006D010000}"/>
    <cellStyle name="Check Cell" xfId="343" xr:uid="{00000000-0005-0000-0000-00006E010000}"/>
    <cellStyle name="Encabezado 4" xfId="344" builtinId="19" customBuiltin="1"/>
    <cellStyle name="Énfasis1" xfId="345" builtinId="29" customBuiltin="1"/>
    <cellStyle name="Énfasis2" xfId="346" builtinId="33" customBuiltin="1"/>
    <cellStyle name="Énfasis3" xfId="347" builtinId="37" customBuiltin="1"/>
    <cellStyle name="Énfasis4" xfId="348" builtinId="41" customBuiltin="1"/>
    <cellStyle name="Énfasis5" xfId="349" builtinId="45" customBuiltin="1"/>
    <cellStyle name="Énfasis6" xfId="350" builtinId="49" customBuiltin="1"/>
    <cellStyle name="Entrada" xfId="351" builtinId="20" customBuiltin="1"/>
    <cellStyle name="Entrada 2" xfId="352" xr:uid="{00000000-0005-0000-0000-000077010000}"/>
    <cellStyle name="Esquina de la tabla dinámica" xfId="353" xr:uid="{00000000-0005-0000-0000-000078010000}"/>
    <cellStyle name="Euro" xfId="354" xr:uid="{00000000-0005-0000-0000-000079010000}"/>
    <cellStyle name="Euro 2" xfId="355" xr:uid="{00000000-0005-0000-0000-00007A010000}"/>
    <cellStyle name="Euro 2 2" xfId="356" xr:uid="{00000000-0005-0000-0000-00007B010000}"/>
    <cellStyle name="Euro 3" xfId="357" xr:uid="{00000000-0005-0000-0000-00007C010000}"/>
    <cellStyle name="Euro 4" xfId="358" xr:uid="{00000000-0005-0000-0000-00007D010000}"/>
    <cellStyle name="Euro 5" xfId="359" xr:uid="{00000000-0005-0000-0000-00007E010000}"/>
    <cellStyle name="Excel Built-in Comma" xfId="360" xr:uid="{00000000-0005-0000-0000-00007F010000}"/>
    <cellStyle name="Excel Built-in Comma [0]" xfId="361" xr:uid="{00000000-0005-0000-0000-000080010000}"/>
    <cellStyle name="Excel Built-in Comma [0] 2" xfId="362" xr:uid="{00000000-0005-0000-0000-000081010000}"/>
    <cellStyle name="Excel Built-in Comma [0]_COMPARATIVO RESULTADO RAPIDO ENERO A MARZO ING 2" xfId="363" xr:uid="{00000000-0005-0000-0000-000082010000}"/>
    <cellStyle name="Excel Built-in Comma 1" xfId="364" xr:uid="{00000000-0005-0000-0000-000083010000}"/>
    <cellStyle name="Excel Built-in Comma 1 2" xfId="365" xr:uid="{00000000-0005-0000-0000-000084010000}"/>
    <cellStyle name="Excel Built-in Comma 2" xfId="366" xr:uid="{00000000-0005-0000-0000-000085010000}"/>
    <cellStyle name="Excel Built-in Comma 3" xfId="367" xr:uid="{00000000-0005-0000-0000-000086010000}"/>
    <cellStyle name="Excel Built-in Comma 4" xfId="368" xr:uid="{00000000-0005-0000-0000-000087010000}"/>
    <cellStyle name="Excel Built-in Comma_COMPARATIVO RESULTADO RAPIDO ENERO A MARZO ING 2" xfId="369" xr:uid="{00000000-0005-0000-0000-000088010000}"/>
    <cellStyle name="Excel Built-in Excel Built-in Normal" xfId="370" xr:uid="{00000000-0005-0000-0000-000089010000}"/>
    <cellStyle name="Excel Built-in Hyperlink" xfId="371" xr:uid="{00000000-0005-0000-0000-00008A010000}"/>
    <cellStyle name="Excel Built-in Normal" xfId="372" xr:uid="{00000000-0005-0000-0000-00008B010000}"/>
    <cellStyle name="Excel Built-in Normal 1" xfId="373" xr:uid="{00000000-0005-0000-0000-00008C010000}"/>
    <cellStyle name="Excel Built-in Normal 1 1" xfId="374" xr:uid="{00000000-0005-0000-0000-00008D010000}"/>
    <cellStyle name="Excel Built-in Normal 1 1 2" xfId="375" xr:uid="{00000000-0005-0000-0000-00008E010000}"/>
    <cellStyle name="Excel Built-in Normal 2" xfId="376" xr:uid="{00000000-0005-0000-0000-00008F010000}"/>
    <cellStyle name="Excel Built-in Normal 2 2" xfId="377" xr:uid="{00000000-0005-0000-0000-000090010000}"/>
    <cellStyle name="Excel Built-in Normal 2 3" xfId="378" xr:uid="{00000000-0005-0000-0000-000091010000}"/>
    <cellStyle name="Excel Built-in Normal 2 4" xfId="379" xr:uid="{00000000-0005-0000-0000-000092010000}"/>
    <cellStyle name="Excel Built-in Normal 3" xfId="380" xr:uid="{00000000-0005-0000-0000-000093010000}"/>
    <cellStyle name="Excel Built-in Normal 3 2" xfId="381" xr:uid="{00000000-0005-0000-0000-000094010000}"/>
    <cellStyle name="Excel Built-in Normal 4" xfId="382" xr:uid="{00000000-0005-0000-0000-000095010000}"/>
    <cellStyle name="Excel Built-in Normal 5" xfId="383" xr:uid="{00000000-0005-0000-0000-000096010000}"/>
    <cellStyle name="Excel Built-in Normal 6" xfId="384" xr:uid="{00000000-0005-0000-0000-000097010000}"/>
    <cellStyle name="Excel Built-in Normal 7" xfId="385" xr:uid="{00000000-0005-0000-0000-000098010000}"/>
    <cellStyle name="Excel Built-in Normal 8" xfId="2887" xr:uid="{7620752D-ED8D-48F2-ACB6-9118B9DE0C00}"/>
    <cellStyle name="Excel Built-in Normal_COMPARATIVO RESULTADO RAPIDO ENERO A MARZO ING 2" xfId="386" xr:uid="{00000000-0005-0000-0000-000099010000}"/>
    <cellStyle name="Excel Built-in Percent" xfId="387" xr:uid="{00000000-0005-0000-0000-00009A010000}"/>
    <cellStyle name="Excel Built-in Percent 1" xfId="388" xr:uid="{00000000-0005-0000-0000-00009B010000}"/>
    <cellStyle name="Excel Built-in Percent_COMPARATIVO RESULTADO RAPIDO ENERO A MARZO ING 2" xfId="389" xr:uid="{00000000-0005-0000-0000-00009C010000}"/>
    <cellStyle name="Excel_BuiltIn_Comma" xfId="390" xr:uid="{00000000-0005-0000-0000-00009D010000}"/>
    <cellStyle name="Good" xfId="391" xr:uid="{00000000-0005-0000-0000-00009E010000}"/>
    <cellStyle name="Heading" xfId="392" xr:uid="{00000000-0005-0000-0000-00009F010000}"/>
    <cellStyle name="Heading 2" xfId="393" xr:uid="{00000000-0005-0000-0000-0000A0010000}"/>
    <cellStyle name="Heading 4" xfId="394" xr:uid="{00000000-0005-0000-0000-0000A1010000}"/>
    <cellStyle name="Heading1" xfId="395" xr:uid="{00000000-0005-0000-0000-0000A2010000}"/>
    <cellStyle name="Heading1 2" xfId="396" xr:uid="{00000000-0005-0000-0000-0000A3010000}"/>
    <cellStyle name="Hipervínculo" xfId="2855" builtinId="8"/>
    <cellStyle name="Hipervínculo 2" xfId="397" xr:uid="{00000000-0005-0000-0000-0000A5010000}"/>
    <cellStyle name="Incorrecto" xfId="398" builtinId="27" customBuiltin="1"/>
    <cellStyle name="Input" xfId="399" xr:uid="{00000000-0005-0000-0000-0000A7010000}"/>
    <cellStyle name="Input 2" xfId="400" xr:uid="{00000000-0005-0000-0000-0000A8010000}"/>
    <cellStyle name="Linked Cell" xfId="401" xr:uid="{00000000-0005-0000-0000-0000A9010000}"/>
    <cellStyle name="Millares" xfId="402" builtinId="3"/>
    <cellStyle name="Millares [0]" xfId="403" builtinId="6"/>
    <cellStyle name="Millares [0] 10" xfId="404" xr:uid="{00000000-0005-0000-0000-0000AC010000}"/>
    <cellStyle name="Millares [0] 10 2" xfId="405" xr:uid="{00000000-0005-0000-0000-0000AD010000}"/>
    <cellStyle name="Millares [0] 10 2 2" xfId="406" xr:uid="{00000000-0005-0000-0000-0000AE010000}"/>
    <cellStyle name="Millares [0] 10 2 2 2" xfId="407" xr:uid="{00000000-0005-0000-0000-0000AF010000}"/>
    <cellStyle name="Millares [0] 10 2 3" xfId="408" xr:uid="{00000000-0005-0000-0000-0000B0010000}"/>
    <cellStyle name="Millares [0] 10 2 3 2" xfId="409" xr:uid="{00000000-0005-0000-0000-0000B1010000}"/>
    <cellStyle name="Millares [0] 10 2 4" xfId="410" xr:uid="{00000000-0005-0000-0000-0000B2010000}"/>
    <cellStyle name="Millares [0] 10 3" xfId="411" xr:uid="{00000000-0005-0000-0000-0000B3010000}"/>
    <cellStyle name="Millares [0] 10 3 2" xfId="412" xr:uid="{00000000-0005-0000-0000-0000B4010000}"/>
    <cellStyle name="Millares [0] 10 4" xfId="413" xr:uid="{00000000-0005-0000-0000-0000B5010000}"/>
    <cellStyle name="Millares [0] 10 4 2" xfId="414" xr:uid="{00000000-0005-0000-0000-0000B6010000}"/>
    <cellStyle name="Millares [0] 10 5" xfId="415" xr:uid="{00000000-0005-0000-0000-0000B7010000}"/>
    <cellStyle name="Millares [0] 11" xfId="416" xr:uid="{00000000-0005-0000-0000-0000B8010000}"/>
    <cellStyle name="Millares [0] 11 2" xfId="417" xr:uid="{00000000-0005-0000-0000-0000B9010000}"/>
    <cellStyle name="Millares [0] 11 2 2" xfId="418" xr:uid="{00000000-0005-0000-0000-0000BA010000}"/>
    <cellStyle name="Millares [0] 11 2 2 2" xfId="419" xr:uid="{00000000-0005-0000-0000-0000BB010000}"/>
    <cellStyle name="Millares [0] 11 2 3" xfId="420" xr:uid="{00000000-0005-0000-0000-0000BC010000}"/>
    <cellStyle name="Millares [0] 11 2 3 2" xfId="421" xr:uid="{00000000-0005-0000-0000-0000BD010000}"/>
    <cellStyle name="Millares [0] 11 2 4" xfId="422" xr:uid="{00000000-0005-0000-0000-0000BE010000}"/>
    <cellStyle name="Millares [0] 11 3" xfId="423" xr:uid="{00000000-0005-0000-0000-0000BF010000}"/>
    <cellStyle name="Millares [0] 11 3 2" xfId="424" xr:uid="{00000000-0005-0000-0000-0000C0010000}"/>
    <cellStyle name="Millares [0] 11 4" xfId="425" xr:uid="{00000000-0005-0000-0000-0000C1010000}"/>
    <cellStyle name="Millares [0] 11 4 2" xfId="426" xr:uid="{00000000-0005-0000-0000-0000C2010000}"/>
    <cellStyle name="Millares [0] 11 5" xfId="427" xr:uid="{00000000-0005-0000-0000-0000C3010000}"/>
    <cellStyle name="Millares [0] 12" xfId="428" xr:uid="{00000000-0005-0000-0000-0000C4010000}"/>
    <cellStyle name="Millares [0] 12 2" xfId="429" xr:uid="{00000000-0005-0000-0000-0000C5010000}"/>
    <cellStyle name="Millares [0] 12 2 2" xfId="430" xr:uid="{00000000-0005-0000-0000-0000C6010000}"/>
    <cellStyle name="Millares [0] 12 2 2 2" xfId="431" xr:uid="{00000000-0005-0000-0000-0000C7010000}"/>
    <cellStyle name="Millares [0] 12 2 3" xfId="432" xr:uid="{00000000-0005-0000-0000-0000C8010000}"/>
    <cellStyle name="Millares [0] 12 2 3 2" xfId="433" xr:uid="{00000000-0005-0000-0000-0000C9010000}"/>
    <cellStyle name="Millares [0] 12 2 4" xfId="434" xr:uid="{00000000-0005-0000-0000-0000CA010000}"/>
    <cellStyle name="Millares [0] 12 3" xfId="435" xr:uid="{00000000-0005-0000-0000-0000CB010000}"/>
    <cellStyle name="Millares [0] 12 3 2" xfId="436" xr:uid="{00000000-0005-0000-0000-0000CC010000}"/>
    <cellStyle name="Millares [0] 12 4" xfId="437" xr:uid="{00000000-0005-0000-0000-0000CD010000}"/>
    <cellStyle name="Millares [0] 12 4 2" xfId="438" xr:uid="{00000000-0005-0000-0000-0000CE010000}"/>
    <cellStyle name="Millares [0] 12 5" xfId="439" xr:uid="{00000000-0005-0000-0000-0000CF010000}"/>
    <cellStyle name="Millares [0] 13" xfId="440" xr:uid="{00000000-0005-0000-0000-0000D0010000}"/>
    <cellStyle name="Millares [0] 14" xfId="441" xr:uid="{00000000-0005-0000-0000-0000D1010000}"/>
    <cellStyle name="Millares [0] 15" xfId="2853" xr:uid="{00000000-0005-0000-0000-0000D2010000}"/>
    <cellStyle name="Millares [0] 2" xfId="442" xr:uid="{00000000-0005-0000-0000-0000D3010000}"/>
    <cellStyle name="Millares [0] 2 2" xfId="443" xr:uid="{00000000-0005-0000-0000-0000D4010000}"/>
    <cellStyle name="Millares [0] 3" xfId="444" xr:uid="{00000000-0005-0000-0000-0000D5010000}"/>
    <cellStyle name="Millares [0] 3 2" xfId="445" xr:uid="{00000000-0005-0000-0000-0000D6010000}"/>
    <cellStyle name="Millares [0] 3 2 2" xfId="446" xr:uid="{00000000-0005-0000-0000-0000D7010000}"/>
    <cellStyle name="Millares [0] 3 2 2 2" xfId="447" xr:uid="{00000000-0005-0000-0000-0000D8010000}"/>
    <cellStyle name="Millares [0] 3 2 2 2 2" xfId="448" xr:uid="{00000000-0005-0000-0000-0000D9010000}"/>
    <cellStyle name="Millares [0] 3 2 2 2 2 2" xfId="449" xr:uid="{00000000-0005-0000-0000-0000DA010000}"/>
    <cellStyle name="Millares [0] 3 2 2 2 3" xfId="450" xr:uid="{00000000-0005-0000-0000-0000DB010000}"/>
    <cellStyle name="Millares [0] 3 2 2 2 3 2" xfId="451" xr:uid="{00000000-0005-0000-0000-0000DC010000}"/>
    <cellStyle name="Millares [0] 3 2 2 2 4" xfId="452" xr:uid="{00000000-0005-0000-0000-0000DD010000}"/>
    <cellStyle name="Millares [0] 3 2 2 3" xfId="453" xr:uid="{00000000-0005-0000-0000-0000DE010000}"/>
    <cellStyle name="Millares [0] 3 2 2 3 2" xfId="454" xr:uid="{00000000-0005-0000-0000-0000DF010000}"/>
    <cellStyle name="Millares [0] 3 2 2 4" xfId="455" xr:uid="{00000000-0005-0000-0000-0000E0010000}"/>
    <cellStyle name="Millares [0] 3 2 2 4 2" xfId="456" xr:uid="{00000000-0005-0000-0000-0000E1010000}"/>
    <cellStyle name="Millares [0] 3 2 2 5" xfId="457" xr:uid="{00000000-0005-0000-0000-0000E2010000}"/>
    <cellStyle name="Millares [0] 3 2 3" xfId="458" xr:uid="{00000000-0005-0000-0000-0000E3010000}"/>
    <cellStyle name="Millares [0] 3 2 3 2" xfId="459" xr:uid="{00000000-0005-0000-0000-0000E4010000}"/>
    <cellStyle name="Millares [0] 3 2 3 2 2" xfId="460" xr:uid="{00000000-0005-0000-0000-0000E5010000}"/>
    <cellStyle name="Millares [0] 3 2 3 3" xfId="461" xr:uid="{00000000-0005-0000-0000-0000E6010000}"/>
    <cellStyle name="Millares [0] 3 2 3 3 2" xfId="462" xr:uid="{00000000-0005-0000-0000-0000E7010000}"/>
    <cellStyle name="Millares [0] 3 2 3 4" xfId="463" xr:uid="{00000000-0005-0000-0000-0000E8010000}"/>
    <cellStyle name="Millares [0] 3 2 4" xfId="464" xr:uid="{00000000-0005-0000-0000-0000E9010000}"/>
    <cellStyle name="Millares [0] 3 2 4 2" xfId="465" xr:uid="{00000000-0005-0000-0000-0000EA010000}"/>
    <cellStyle name="Millares [0] 3 2 5" xfId="466" xr:uid="{00000000-0005-0000-0000-0000EB010000}"/>
    <cellStyle name="Millares [0] 3 2 5 2" xfId="467" xr:uid="{00000000-0005-0000-0000-0000EC010000}"/>
    <cellStyle name="Millares [0] 3 2 6" xfId="468" xr:uid="{00000000-0005-0000-0000-0000ED010000}"/>
    <cellStyle name="Millares [0] 3 3" xfId="469" xr:uid="{00000000-0005-0000-0000-0000EE010000}"/>
    <cellStyle name="Millares [0] 4" xfId="470" xr:uid="{00000000-0005-0000-0000-0000EF010000}"/>
    <cellStyle name="Millares [0] 5" xfId="471" xr:uid="{00000000-0005-0000-0000-0000F0010000}"/>
    <cellStyle name="Millares [0] 5 10" xfId="472" xr:uid="{00000000-0005-0000-0000-0000F1010000}"/>
    <cellStyle name="Millares [0] 5 10 2" xfId="473" xr:uid="{00000000-0005-0000-0000-0000F2010000}"/>
    <cellStyle name="Millares [0] 5 11" xfId="474" xr:uid="{00000000-0005-0000-0000-0000F3010000}"/>
    <cellStyle name="Millares [0] 5 2" xfId="475" xr:uid="{00000000-0005-0000-0000-0000F4010000}"/>
    <cellStyle name="Millares [0] 5 2 2" xfId="476" xr:uid="{00000000-0005-0000-0000-0000F5010000}"/>
    <cellStyle name="Millares [0] 5 2 2 2" xfId="477" xr:uid="{00000000-0005-0000-0000-0000F6010000}"/>
    <cellStyle name="Millares [0] 5 2 2 2 2" xfId="478" xr:uid="{00000000-0005-0000-0000-0000F7010000}"/>
    <cellStyle name="Millares [0] 5 2 2 2 2 2" xfId="479" xr:uid="{00000000-0005-0000-0000-0000F8010000}"/>
    <cellStyle name="Millares [0] 5 2 2 2 3" xfId="480" xr:uid="{00000000-0005-0000-0000-0000F9010000}"/>
    <cellStyle name="Millares [0] 5 2 2 2 3 2" xfId="481" xr:uid="{00000000-0005-0000-0000-0000FA010000}"/>
    <cellStyle name="Millares [0] 5 2 2 2 4" xfId="482" xr:uid="{00000000-0005-0000-0000-0000FB010000}"/>
    <cellStyle name="Millares [0] 5 2 2 3" xfId="483" xr:uid="{00000000-0005-0000-0000-0000FC010000}"/>
    <cellStyle name="Millares [0] 5 2 2 3 2" xfId="484" xr:uid="{00000000-0005-0000-0000-0000FD010000}"/>
    <cellStyle name="Millares [0] 5 2 2 4" xfId="485" xr:uid="{00000000-0005-0000-0000-0000FE010000}"/>
    <cellStyle name="Millares [0] 5 2 2 4 2" xfId="486" xr:uid="{00000000-0005-0000-0000-0000FF010000}"/>
    <cellStyle name="Millares [0] 5 2 2 5" xfId="487" xr:uid="{00000000-0005-0000-0000-000000020000}"/>
    <cellStyle name="Millares [0] 5 2 3" xfId="488" xr:uid="{00000000-0005-0000-0000-000001020000}"/>
    <cellStyle name="Millares [0] 5 2 3 2" xfId="489" xr:uid="{00000000-0005-0000-0000-000002020000}"/>
    <cellStyle name="Millares [0] 5 2 3 2 2" xfId="490" xr:uid="{00000000-0005-0000-0000-000003020000}"/>
    <cellStyle name="Millares [0] 5 2 3 3" xfId="491" xr:uid="{00000000-0005-0000-0000-000004020000}"/>
    <cellStyle name="Millares [0] 5 2 3 3 2" xfId="492" xr:uid="{00000000-0005-0000-0000-000005020000}"/>
    <cellStyle name="Millares [0] 5 2 3 4" xfId="493" xr:uid="{00000000-0005-0000-0000-000006020000}"/>
    <cellStyle name="Millares [0] 5 2 4" xfId="494" xr:uid="{00000000-0005-0000-0000-000007020000}"/>
    <cellStyle name="Millares [0] 5 2 4 2" xfId="495" xr:uid="{00000000-0005-0000-0000-000008020000}"/>
    <cellStyle name="Millares [0] 5 2 5" xfId="496" xr:uid="{00000000-0005-0000-0000-000009020000}"/>
    <cellStyle name="Millares [0] 5 2 5 2" xfId="497" xr:uid="{00000000-0005-0000-0000-00000A020000}"/>
    <cellStyle name="Millares [0] 5 2 6" xfId="498" xr:uid="{00000000-0005-0000-0000-00000B020000}"/>
    <cellStyle name="Millares [0] 5 3" xfId="499" xr:uid="{00000000-0005-0000-0000-00000C020000}"/>
    <cellStyle name="Millares [0] 5 3 2" xfId="500" xr:uid="{00000000-0005-0000-0000-00000D020000}"/>
    <cellStyle name="Millares [0] 5 3 2 2" xfId="501" xr:uid="{00000000-0005-0000-0000-00000E020000}"/>
    <cellStyle name="Millares [0] 5 3 2 2 2" xfId="502" xr:uid="{00000000-0005-0000-0000-00000F020000}"/>
    <cellStyle name="Millares [0] 5 3 2 3" xfId="503" xr:uid="{00000000-0005-0000-0000-000010020000}"/>
    <cellStyle name="Millares [0] 5 3 2 3 2" xfId="504" xr:uid="{00000000-0005-0000-0000-000011020000}"/>
    <cellStyle name="Millares [0] 5 3 2 4" xfId="505" xr:uid="{00000000-0005-0000-0000-000012020000}"/>
    <cellStyle name="Millares [0] 5 3 3" xfId="506" xr:uid="{00000000-0005-0000-0000-000013020000}"/>
    <cellStyle name="Millares [0] 5 3 3 2" xfId="507" xr:uid="{00000000-0005-0000-0000-000014020000}"/>
    <cellStyle name="Millares [0] 5 3 4" xfId="508" xr:uid="{00000000-0005-0000-0000-000015020000}"/>
    <cellStyle name="Millares [0] 5 3 4 2" xfId="509" xr:uid="{00000000-0005-0000-0000-000016020000}"/>
    <cellStyle name="Millares [0] 5 3 5" xfId="510" xr:uid="{00000000-0005-0000-0000-000017020000}"/>
    <cellStyle name="Millares [0] 5 4" xfId="511" xr:uid="{00000000-0005-0000-0000-000018020000}"/>
    <cellStyle name="Millares [0] 5 4 2" xfId="512" xr:uid="{00000000-0005-0000-0000-000019020000}"/>
    <cellStyle name="Millares [0] 5 4 2 2" xfId="513" xr:uid="{00000000-0005-0000-0000-00001A020000}"/>
    <cellStyle name="Millares [0] 5 4 2 2 2" xfId="514" xr:uid="{00000000-0005-0000-0000-00001B020000}"/>
    <cellStyle name="Millares [0] 5 4 2 3" xfId="515" xr:uid="{00000000-0005-0000-0000-00001C020000}"/>
    <cellStyle name="Millares [0] 5 4 2 3 2" xfId="516" xr:uid="{00000000-0005-0000-0000-00001D020000}"/>
    <cellStyle name="Millares [0] 5 4 2 4" xfId="517" xr:uid="{00000000-0005-0000-0000-00001E020000}"/>
    <cellStyle name="Millares [0] 5 4 3" xfId="518" xr:uid="{00000000-0005-0000-0000-00001F020000}"/>
    <cellStyle name="Millares [0] 5 4 3 2" xfId="519" xr:uid="{00000000-0005-0000-0000-000020020000}"/>
    <cellStyle name="Millares [0] 5 4 4" xfId="520" xr:uid="{00000000-0005-0000-0000-000021020000}"/>
    <cellStyle name="Millares [0] 5 4 4 2" xfId="521" xr:uid="{00000000-0005-0000-0000-000022020000}"/>
    <cellStyle name="Millares [0] 5 4 5" xfId="522" xr:uid="{00000000-0005-0000-0000-000023020000}"/>
    <cellStyle name="Millares [0] 5 5" xfId="523" xr:uid="{00000000-0005-0000-0000-000024020000}"/>
    <cellStyle name="Millares [0] 5 5 2" xfId="524" xr:uid="{00000000-0005-0000-0000-000025020000}"/>
    <cellStyle name="Millares [0] 5 5 2 2" xfId="525" xr:uid="{00000000-0005-0000-0000-000026020000}"/>
    <cellStyle name="Millares [0] 5 5 2 2 2" xfId="526" xr:uid="{00000000-0005-0000-0000-000027020000}"/>
    <cellStyle name="Millares [0] 5 5 2 3" xfId="527" xr:uid="{00000000-0005-0000-0000-000028020000}"/>
    <cellStyle name="Millares [0] 5 5 2 3 2" xfId="528" xr:uid="{00000000-0005-0000-0000-000029020000}"/>
    <cellStyle name="Millares [0] 5 5 2 4" xfId="529" xr:uid="{00000000-0005-0000-0000-00002A020000}"/>
    <cellStyle name="Millares [0] 5 5 3" xfId="530" xr:uid="{00000000-0005-0000-0000-00002B020000}"/>
    <cellStyle name="Millares [0] 5 5 3 2" xfId="531" xr:uid="{00000000-0005-0000-0000-00002C020000}"/>
    <cellStyle name="Millares [0] 5 5 4" xfId="532" xr:uid="{00000000-0005-0000-0000-00002D020000}"/>
    <cellStyle name="Millares [0] 5 5 4 2" xfId="533" xr:uid="{00000000-0005-0000-0000-00002E020000}"/>
    <cellStyle name="Millares [0] 5 5 5" xfId="534" xr:uid="{00000000-0005-0000-0000-00002F020000}"/>
    <cellStyle name="Millares [0] 5 6" xfId="535" xr:uid="{00000000-0005-0000-0000-000030020000}"/>
    <cellStyle name="Millares [0] 5 6 2" xfId="536" xr:uid="{00000000-0005-0000-0000-000031020000}"/>
    <cellStyle name="Millares [0] 5 6 2 2" xfId="537" xr:uid="{00000000-0005-0000-0000-000032020000}"/>
    <cellStyle name="Millares [0] 5 6 2 2 2" xfId="538" xr:uid="{00000000-0005-0000-0000-000033020000}"/>
    <cellStyle name="Millares [0] 5 6 2 3" xfId="539" xr:uid="{00000000-0005-0000-0000-000034020000}"/>
    <cellStyle name="Millares [0] 5 6 2 3 2" xfId="540" xr:uid="{00000000-0005-0000-0000-000035020000}"/>
    <cellStyle name="Millares [0] 5 6 2 4" xfId="541" xr:uid="{00000000-0005-0000-0000-000036020000}"/>
    <cellStyle name="Millares [0] 5 6 3" xfId="542" xr:uid="{00000000-0005-0000-0000-000037020000}"/>
    <cellStyle name="Millares [0] 5 6 3 2" xfId="543" xr:uid="{00000000-0005-0000-0000-000038020000}"/>
    <cellStyle name="Millares [0] 5 6 4" xfId="544" xr:uid="{00000000-0005-0000-0000-000039020000}"/>
    <cellStyle name="Millares [0] 5 6 4 2" xfId="545" xr:uid="{00000000-0005-0000-0000-00003A020000}"/>
    <cellStyle name="Millares [0] 5 6 5" xfId="546" xr:uid="{00000000-0005-0000-0000-00003B020000}"/>
    <cellStyle name="Millares [0] 5 7" xfId="547" xr:uid="{00000000-0005-0000-0000-00003C020000}"/>
    <cellStyle name="Millares [0] 5 7 2" xfId="548" xr:uid="{00000000-0005-0000-0000-00003D020000}"/>
    <cellStyle name="Millares [0] 5 7 2 2" xfId="549" xr:uid="{00000000-0005-0000-0000-00003E020000}"/>
    <cellStyle name="Millares [0] 5 7 2 2 2" xfId="550" xr:uid="{00000000-0005-0000-0000-00003F020000}"/>
    <cellStyle name="Millares [0] 5 7 2 2 2 2" xfId="551" xr:uid="{00000000-0005-0000-0000-000040020000}"/>
    <cellStyle name="Millares [0] 5 7 2 2 3" xfId="552" xr:uid="{00000000-0005-0000-0000-000041020000}"/>
    <cellStyle name="Millares [0] 5 7 2 2 3 2" xfId="553" xr:uid="{00000000-0005-0000-0000-000042020000}"/>
    <cellStyle name="Millares [0] 5 7 2 2 4" xfId="554" xr:uid="{00000000-0005-0000-0000-000043020000}"/>
    <cellStyle name="Millares [0] 5 7 2 3" xfId="555" xr:uid="{00000000-0005-0000-0000-000044020000}"/>
    <cellStyle name="Millares [0] 5 7 2 3 2" xfId="556" xr:uid="{00000000-0005-0000-0000-000045020000}"/>
    <cellStyle name="Millares [0] 5 7 2 4" xfId="557" xr:uid="{00000000-0005-0000-0000-000046020000}"/>
    <cellStyle name="Millares [0] 5 7 2 4 2" xfId="558" xr:uid="{00000000-0005-0000-0000-000047020000}"/>
    <cellStyle name="Millares [0] 5 7 2 5" xfId="559" xr:uid="{00000000-0005-0000-0000-000048020000}"/>
    <cellStyle name="Millares [0] 5 7 3" xfId="560" xr:uid="{00000000-0005-0000-0000-000049020000}"/>
    <cellStyle name="Millares [0] 5 7 3 2" xfId="561" xr:uid="{00000000-0005-0000-0000-00004A020000}"/>
    <cellStyle name="Millares [0] 5 7 3 2 2" xfId="562" xr:uid="{00000000-0005-0000-0000-00004B020000}"/>
    <cellStyle name="Millares [0] 5 7 3 3" xfId="563" xr:uid="{00000000-0005-0000-0000-00004C020000}"/>
    <cellStyle name="Millares [0] 5 7 3 3 2" xfId="564" xr:uid="{00000000-0005-0000-0000-00004D020000}"/>
    <cellStyle name="Millares [0] 5 7 3 4" xfId="565" xr:uid="{00000000-0005-0000-0000-00004E020000}"/>
    <cellStyle name="Millares [0] 5 7 4" xfId="566" xr:uid="{00000000-0005-0000-0000-00004F020000}"/>
    <cellStyle name="Millares [0] 5 7 4 2" xfId="567" xr:uid="{00000000-0005-0000-0000-000050020000}"/>
    <cellStyle name="Millares [0] 5 7 5" xfId="568" xr:uid="{00000000-0005-0000-0000-000051020000}"/>
    <cellStyle name="Millares [0] 5 7 5 2" xfId="569" xr:uid="{00000000-0005-0000-0000-000052020000}"/>
    <cellStyle name="Millares [0] 5 7 6" xfId="570" xr:uid="{00000000-0005-0000-0000-000053020000}"/>
    <cellStyle name="Millares [0] 5 8" xfId="571" xr:uid="{00000000-0005-0000-0000-000054020000}"/>
    <cellStyle name="Millares [0] 5 8 2" xfId="572" xr:uid="{00000000-0005-0000-0000-000055020000}"/>
    <cellStyle name="Millares [0] 5 8 2 2" xfId="573" xr:uid="{00000000-0005-0000-0000-000056020000}"/>
    <cellStyle name="Millares [0] 5 8 3" xfId="574" xr:uid="{00000000-0005-0000-0000-000057020000}"/>
    <cellStyle name="Millares [0] 5 8 3 2" xfId="575" xr:uid="{00000000-0005-0000-0000-000058020000}"/>
    <cellStyle name="Millares [0] 5 8 4" xfId="576" xr:uid="{00000000-0005-0000-0000-000059020000}"/>
    <cellStyle name="Millares [0] 5 9" xfId="577" xr:uid="{00000000-0005-0000-0000-00005A020000}"/>
    <cellStyle name="Millares [0] 5 9 2" xfId="578" xr:uid="{00000000-0005-0000-0000-00005B020000}"/>
    <cellStyle name="Millares [0] 6" xfId="579" xr:uid="{00000000-0005-0000-0000-00005C020000}"/>
    <cellStyle name="Millares [0] 6 2" xfId="580" xr:uid="{00000000-0005-0000-0000-00005D020000}"/>
    <cellStyle name="Millares [0] 6 2 2" xfId="581" xr:uid="{00000000-0005-0000-0000-00005E020000}"/>
    <cellStyle name="Millares [0] 6 2 2 2" xfId="582" xr:uid="{00000000-0005-0000-0000-00005F020000}"/>
    <cellStyle name="Millares [0] 6 2 2 2 2" xfId="583" xr:uid="{00000000-0005-0000-0000-000060020000}"/>
    <cellStyle name="Millares [0] 6 2 2 3" xfId="584" xr:uid="{00000000-0005-0000-0000-000061020000}"/>
    <cellStyle name="Millares [0] 6 2 2 3 2" xfId="585" xr:uid="{00000000-0005-0000-0000-000062020000}"/>
    <cellStyle name="Millares [0] 6 2 2 4" xfId="586" xr:uid="{00000000-0005-0000-0000-000063020000}"/>
    <cellStyle name="Millares [0] 6 2 3" xfId="587" xr:uid="{00000000-0005-0000-0000-000064020000}"/>
    <cellStyle name="Millares [0] 6 2 3 2" xfId="588" xr:uid="{00000000-0005-0000-0000-000065020000}"/>
    <cellStyle name="Millares [0] 6 2 4" xfId="589" xr:uid="{00000000-0005-0000-0000-000066020000}"/>
    <cellStyle name="Millares [0] 6 2 4 2" xfId="590" xr:uid="{00000000-0005-0000-0000-000067020000}"/>
    <cellStyle name="Millares [0] 6 2 5" xfId="591" xr:uid="{00000000-0005-0000-0000-000068020000}"/>
    <cellStyle name="Millares [0] 7" xfId="592" xr:uid="{00000000-0005-0000-0000-000069020000}"/>
    <cellStyle name="Millares [0] 7 2" xfId="593" xr:uid="{00000000-0005-0000-0000-00006A020000}"/>
    <cellStyle name="Millares [0] 7 2 2" xfId="594" xr:uid="{00000000-0005-0000-0000-00006B020000}"/>
    <cellStyle name="Millares [0] 7 2 2 2" xfId="595" xr:uid="{00000000-0005-0000-0000-00006C020000}"/>
    <cellStyle name="Millares [0] 7 2 2 2 2" xfId="596" xr:uid="{00000000-0005-0000-0000-00006D020000}"/>
    <cellStyle name="Millares [0] 7 2 2 3" xfId="597" xr:uid="{00000000-0005-0000-0000-00006E020000}"/>
    <cellStyle name="Millares [0] 7 2 2 3 2" xfId="598" xr:uid="{00000000-0005-0000-0000-00006F020000}"/>
    <cellStyle name="Millares [0] 7 2 2 4" xfId="599" xr:uid="{00000000-0005-0000-0000-000070020000}"/>
    <cellStyle name="Millares [0] 7 2 3" xfId="600" xr:uid="{00000000-0005-0000-0000-000071020000}"/>
    <cellStyle name="Millares [0] 7 2 3 2" xfId="601" xr:uid="{00000000-0005-0000-0000-000072020000}"/>
    <cellStyle name="Millares [0] 7 2 4" xfId="602" xr:uid="{00000000-0005-0000-0000-000073020000}"/>
    <cellStyle name="Millares [0] 7 2 4 2" xfId="603" xr:uid="{00000000-0005-0000-0000-000074020000}"/>
    <cellStyle name="Millares [0] 7 2 5" xfId="604" xr:uid="{00000000-0005-0000-0000-000075020000}"/>
    <cellStyle name="Millares [0] 7 3" xfId="605" xr:uid="{00000000-0005-0000-0000-000076020000}"/>
    <cellStyle name="Millares [0] 7 3 2" xfId="606" xr:uid="{00000000-0005-0000-0000-000077020000}"/>
    <cellStyle name="Millares [0] 7 3 2 2" xfId="607" xr:uid="{00000000-0005-0000-0000-000078020000}"/>
    <cellStyle name="Millares [0] 7 3 2 2 2" xfId="608" xr:uid="{00000000-0005-0000-0000-000079020000}"/>
    <cellStyle name="Millares [0] 7 3 2 3" xfId="609" xr:uid="{00000000-0005-0000-0000-00007A020000}"/>
    <cellStyle name="Millares [0] 7 3 2 3 2" xfId="610" xr:uid="{00000000-0005-0000-0000-00007B020000}"/>
    <cellStyle name="Millares [0] 7 3 2 4" xfId="611" xr:uid="{00000000-0005-0000-0000-00007C020000}"/>
    <cellStyle name="Millares [0] 7 3 3" xfId="612" xr:uid="{00000000-0005-0000-0000-00007D020000}"/>
    <cellStyle name="Millares [0] 7 3 3 2" xfId="613" xr:uid="{00000000-0005-0000-0000-00007E020000}"/>
    <cellStyle name="Millares [0] 7 3 4" xfId="614" xr:uid="{00000000-0005-0000-0000-00007F020000}"/>
    <cellStyle name="Millares [0] 7 3 4 2" xfId="615" xr:uid="{00000000-0005-0000-0000-000080020000}"/>
    <cellStyle name="Millares [0] 7 3 5" xfId="616" xr:uid="{00000000-0005-0000-0000-000081020000}"/>
    <cellStyle name="Millares [0] 7 4" xfId="617" xr:uid="{00000000-0005-0000-0000-000082020000}"/>
    <cellStyle name="Millares [0] 7 4 2" xfId="618" xr:uid="{00000000-0005-0000-0000-000083020000}"/>
    <cellStyle name="Millares [0] 7 4 2 2" xfId="619" xr:uid="{00000000-0005-0000-0000-000084020000}"/>
    <cellStyle name="Millares [0] 7 4 2 2 2" xfId="620" xr:uid="{00000000-0005-0000-0000-000085020000}"/>
    <cellStyle name="Millares [0] 7 4 2 2 2 2" xfId="621" xr:uid="{00000000-0005-0000-0000-000086020000}"/>
    <cellStyle name="Millares [0] 7 4 2 2 3" xfId="622" xr:uid="{00000000-0005-0000-0000-000087020000}"/>
    <cellStyle name="Millares [0] 7 4 2 2 3 2" xfId="623" xr:uid="{00000000-0005-0000-0000-000088020000}"/>
    <cellStyle name="Millares [0] 7 4 2 2 4" xfId="624" xr:uid="{00000000-0005-0000-0000-000089020000}"/>
    <cellStyle name="Millares [0] 7 4 2 3" xfId="625" xr:uid="{00000000-0005-0000-0000-00008A020000}"/>
    <cellStyle name="Millares [0] 7 4 2 3 2" xfId="626" xr:uid="{00000000-0005-0000-0000-00008B020000}"/>
    <cellStyle name="Millares [0] 7 4 2 4" xfId="627" xr:uid="{00000000-0005-0000-0000-00008C020000}"/>
    <cellStyle name="Millares [0] 7 4 2 4 2" xfId="628" xr:uid="{00000000-0005-0000-0000-00008D020000}"/>
    <cellStyle name="Millares [0] 7 4 2 5" xfId="629" xr:uid="{00000000-0005-0000-0000-00008E020000}"/>
    <cellStyle name="Millares [0] 7 4 3" xfId="630" xr:uid="{00000000-0005-0000-0000-00008F020000}"/>
    <cellStyle name="Millares [0] 7 4 3 2" xfId="631" xr:uid="{00000000-0005-0000-0000-000090020000}"/>
    <cellStyle name="Millares [0] 7 4 3 2 2" xfId="632" xr:uid="{00000000-0005-0000-0000-000091020000}"/>
    <cellStyle name="Millares [0] 7 4 3 3" xfId="633" xr:uid="{00000000-0005-0000-0000-000092020000}"/>
    <cellStyle name="Millares [0] 7 4 3 3 2" xfId="634" xr:uid="{00000000-0005-0000-0000-000093020000}"/>
    <cellStyle name="Millares [0] 7 4 3 4" xfId="635" xr:uid="{00000000-0005-0000-0000-000094020000}"/>
    <cellStyle name="Millares [0] 7 4 4" xfId="636" xr:uid="{00000000-0005-0000-0000-000095020000}"/>
    <cellStyle name="Millares [0] 7 4 4 2" xfId="637" xr:uid="{00000000-0005-0000-0000-000096020000}"/>
    <cellStyle name="Millares [0] 7 4 5" xfId="638" xr:uid="{00000000-0005-0000-0000-000097020000}"/>
    <cellStyle name="Millares [0] 7 4 5 2" xfId="639" xr:uid="{00000000-0005-0000-0000-000098020000}"/>
    <cellStyle name="Millares [0] 7 4 6" xfId="640" xr:uid="{00000000-0005-0000-0000-000099020000}"/>
    <cellStyle name="Millares [0] 7 5" xfId="641" xr:uid="{00000000-0005-0000-0000-00009A020000}"/>
    <cellStyle name="Millares [0] 7 5 2" xfId="642" xr:uid="{00000000-0005-0000-0000-00009B020000}"/>
    <cellStyle name="Millares [0] 7 5 2 2" xfId="643" xr:uid="{00000000-0005-0000-0000-00009C020000}"/>
    <cellStyle name="Millares [0] 7 5 3" xfId="644" xr:uid="{00000000-0005-0000-0000-00009D020000}"/>
    <cellStyle name="Millares [0] 7 5 3 2" xfId="645" xr:uid="{00000000-0005-0000-0000-00009E020000}"/>
    <cellStyle name="Millares [0] 7 5 4" xfId="646" xr:uid="{00000000-0005-0000-0000-00009F020000}"/>
    <cellStyle name="Millares [0] 7 6" xfId="647" xr:uid="{00000000-0005-0000-0000-0000A0020000}"/>
    <cellStyle name="Millares [0] 7 6 2" xfId="648" xr:uid="{00000000-0005-0000-0000-0000A1020000}"/>
    <cellStyle name="Millares [0] 7 7" xfId="649" xr:uid="{00000000-0005-0000-0000-0000A2020000}"/>
    <cellStyle name="Millares [0] 7 7 2" xfId="650" xr:uid="{00000000-0005-0000-0000-0000A3020000}"/>
    <cellStyle name="Millares [0] 7 8" xfId="651" xr:uid="{00000000-0005-0000-0000-0000A4020000}"/>
    <cellStyle name="Millares [0] 8" xfId="652" xr:uid="{00000000-0005-0000-0000-0000A5020000}"/>
    <cellStyle name="Millares [0] 8 2" xfId="653" xr:uid="{00000000-0005-0000-0000-0000A6020000}"/>
    <cellStyle name="Millares [0] 8 2 2" xfId="654" xr:uid="{00000000-0005-0000-0000-0000A7020000}"/>
    <cellStyle name="Millares [0] 8 2 2 2" xfId="655" xr:uid="{00000000-0005-0000-0000-0000A8020000}"/>
    <cellStyle name="Millares [0] 8 2 3" xfId="656" xr:uid="{00000000-0005-0000-0000-0000A9020000}"/>
    <cellStyle name="Millares [0] 8 2 3 2" xfId="657" xr:uid="{00000000-0005-0000-0000-0000AA020000}"/>
    <cellStyle name="Millares [0] 8 2 4" xfId="658" xr:uid="{00000000-0005-0000-0000-0000AB020000}"/>
    <cellStyle name="Millares [0] 8 3" xfId="659" xr:uid="{00000000-0005-0000-0000-0000AC020000}"/>
    <cellStyle name="Millares [0] 8 3 2" xfId="660" xr:uid="{00000000-0005-0000-0000-0000AD020000}"/>
    <cellStyle name="Millares [0] 8 4" xfId="661" xr:uid="{00000000-0005-0000-0000-0000AE020000}"/>
    <cellStyle name="Millares [0] 8 4 2" xfId="662" xr:uid="{00000000-0005-0000-0000-0000AF020000}"/>
    <cellStyle name="Millares [0] 8 5" xfId="663" xr:uid="{00000000-0005-0000-0000-0000B0020000}"/>
    <cellStyle name="Millares [0] 9" xfId="664" xr:uid="{00000000-0005-0000-0000-0000B1020000}"/>
    <cellStyle name="Millares [0] 9 2" xfId="665" xr:uid="{00000000-0005-0000-0000-0000B2020000}"/>
    <cellStyle name="Millares [0] 9 2 2" xfId="666" xr:uid="{00000000-0005-0000-0000-0000B3020000}"/>
    <cellStyle name="Millares [0] 9 2 2 2" xfId="667" xr:uid="{00000000-0005-0000-0000-0000B4020000}"/>
    <cellStyle name="Millares [0] 9 2 3" xfId="668" xr:uid="{00000000-0005-0000-0000-0000B5020000}"/>
    <cellStyle name="Millares [0] 9 2 3 2" xfId="669" xr:uid="{00000000-0005-0000-0000-0000B6020000}"/>
    <cellStyle name="Millares [0] 9 2 4" xfId="670" xr:uid="{00000000-0005-0000-0000-0000B7020000}"/>
    <cellStyle name="Millares [0] 9 3" xfId="671" xr:uid="{00000000-0005-0000-0000-0000B8020000}"/>
    <cellStyle name="Millares [0] 9 3 2" xfId="672" xr:uid="{00000000-0005-0000-0000-0000B9020000}"/>
    <cellStyle name="Millares [0] 9 4" xfId="673" xr:uid="{00000000-0005-0000-0000-0000BA020000}"/>
    <cellStyle name="Millares [0] 9 4 2" xfId="674" xr:uid="{00000000-0005-0000-0000-0000BB020000}"/>
    <cellStyle name="Millares [0] 9 5" xfId="675" xr:uid="{00000000-0005-0000-0000-0000BC020000}"/>
    <cellStyle name="Millares [0]_ANEXOS_BOLSA 11_DIC_09_flujo efectivo 2012 definitivo" xfId="2856" xr:uid="{00000000-0005-0000-0000-0000BD020000}"/>
    <cellStyle name="Millares [0]_bolsa DICIEM 2001 SEGURIDAD" xfId="676" xr:uid="{00000000-0005-0000-0000-0000BE020000}"/>
    <cellStyle name="Millares [0]_bolsa DICIEM 2001 SEGURIDAD 2" xfId="2854" xr:uid="{00000000-0005-0000-0000-0000BF020000}"/>
    <cellStyle name="Millares 10" xfId="677" xr:uid="{00000000-0005-0000-0000-0000C0020000}"/>
    <cellStyle name="Millares 10 2" xfId="678" xr:uid="{00000000-0005-0000-0000-0000C1020000}"/>
    <cellStyle name="Millares 10 2 2" xfId="679" xr:uid="{00000000-0005-0000-0000-0000C2020000}"/>
    <cellStyle name="Millares 10 2 2 2" xfId="680" xr:uid="{00000000-0005-0000-0000-0000C3020000}"/>
    <cellStyle name="Millares 10 2 3" xfId="681" xr:uid="{00000000-0005-0000-0000-0000C4020000}"/>
    <cellStyle name="Millares 10 2 3 2" xfId="682" xr:uid="{00000000-0005-0000-0000-0000C5020000}"/>
    <cellStyle name="Millares 10 2 4" xfId="683" xr:uid="{00000000-0005-0000-0000-0000C6020000}"/>
    <cellStyle name="Millares 10 3" xfId="684" xr:uid="{00000000-0005-0000-0000-0000C7020000}"/>
    <cellStyle name="Millares 10 3 2" xfId="685" xr:uid="{00000000-0005-0000-0000-0000C8020000}"/>
    <cellStyle name="Millares 10 3 2 2" xfId="686" xr:uid="{00000000-0005-0000-0000-0000C9020000}"/>
    <cellStyle name="Millares 10 3 3" xfId="687" xr:uid="{00000000-0005-0000-0000-0000CA020000}"/>
    <cellStyle name="Millares 10 3 3 2" xfId="688" xr:uid="{00000000-0005-0000-0000-0000CB020000}"/>
    <cellStyle name="Millares 10 3 4" xfId="689" xr:uid="{00000000-0005-0000-0000-0000CC020000}"/>
    <cellStyle name="Millares 10 4" xfId="690" xr:uid="{00000000-0005-0000-0000-0000CD020000}"/>
    <cellStyle name="Millares 10 5" xfId="691" xr:uid="{00000000-0005-0000-0000-0000CE020000}"/>
    <cellStyle name="Millares 10 5 2" xfId="692" xr:uid="{00000000-0005-0000-0000-0000CF020000}"/>
    <cellStyle name="Millares 10 6" xfId="693" xr:uid="{00000000-0005-0000-0000-0000D0020000}"/>
    <cellStyle name="Millares 11" xfId="694" xr:uid="{00000000-0005-0000-0000-0000D1020000}"/>
    <cellStyle name="Millares 11 2" xfId="695" xr:uid="{00000000-0005-0000-0000-0000D2020000}"/>
    <cellStyle name="Millares 12" xfId="696" xr:uid="{00000000-0005-0000-0000-0000D3020000}"/>
    <cellStyle name="Millares 12 2" xfId="697" xr:uid="{00000000-0005-0000-0000-0000D4020000}"/>
    <cellStyle name="Millares 12 2 2" xfId="698" xr:uid="{00000000-0005-0000-0000-0000D5020000}"/>
    <cellStyle name="Millares 12 2 2 2" xfId="699" xr:uid="{00000000-0005-0000-0000-0000D6020000}"/>
    <cellStyle name="Millares 12 2 3" xfId="700" xr:uid="{00000000-0005-0000-0000-0000D7020000}"/>
    <cellStyle name="Millares 12 2 3 2" xfId="701" xr:uid="{00000000-0005-0000-0000-0000D8020000}"/>
    <cellStyle name="Millares 12 2 4" xfId="702" xr:uid="{00000000-0005-0000-0000-0000D9020000}"/>
    <cellStyle name="Millares 12 3" xfId="703" xr:uid="{00000000-0005-0000-0000-0000DA020000}"/>
    <cellStyle name="Millares 12 3 2" xfId="704" xr:uid="{00000000-0005-0000-0000-0000DB020000}"/>
    <cellStyle name="Millares 12 4" xfId="705" xr:uid="{00000000-0005-0000-0000-0000DC020000}"/>
    <cellStyle name="Millares 12 4 2" xfId="706" xr:uid="{00000000-0005-0000-0000-0000DD020000}"/>
    <cellStyle name="Millares 12 5" xfId="707" xr:uid="{00000000-0005-0000-0000-0000DE020000}"/>
    <cellStyle name="Millares 13" xfId="708" xr:uid="{00000000-0005-0000-0000-0000DF020000}"/>
    <cellStyle name="Millares 13 2" xfId="709" xr:uid="{00000000-0005-0000-0000-0000E0020000}"/>
    <cellStyle name="Millares 13 2 2" xfId="710" xr:uid="{00000000-0005-0000-0000-0000E1020000}"/>
    <cellStyle name="Millares 13 2 2 2" xfId="711" xr:uid="{00000000-0005-0000-0000-0000E2020000}"/>
    <cellStyle name="Millares 13 2 3" xfId="712" xr:uid="{00000000-0005-0000-0000-0000E3020000}"/>
    <cellStyle name="Millares 13 2 3 2" xfId="713" xr:uid="{00000000-0005-0000-0000-0000E4020000}"/>
    <cellStyle name="Millares 13 2 4" xfId="714" xr:uid="{00000000-0005-0000-0000-0000E5020000}"/>
    <cellStyle name="Millares 13 3" xfId="715" xr:uid="{00000000-0005-0000-0000-0000E6020000}"/>
    <cellStyle name="Millares 13 3 2" xfId="716" xr:uid="{00000000-0005-0000-0000-0000E7020000}"/>
    <cellStyle name="Millares 13 4" xfId="717" xr:uid="{00000000-0005-0000-0000-0000E8020000}"/>
    <cellStyle name="Millares 13 4 2" xfId="718" xr:uid="{00000000-0005-0000-0000-0000E9020000}"/>
    <cellStyle name="Millares 13 5" xfId="719" xr:uid="{00000000-0005-0000-0000-0000EA020000}"/>
    <cellStyle name="Millares 14" xfId="720" xr:uid="{00000000-0005-0000-0000-0000EB020000}"/>
    <cellStyle name="Millares 15" xfId="721" xr:uid="{00000000-0005-0000-0000-0000EC020000}"/>
    <cellStyle name="Millares 16" xfId="722" xr:uid="{00000000-0005-0000-0000-0000ED020000}"/>
    <cellStyle name="Millares 17" xfId="723" xr:uid="{00000000-0005-0000-0000-0000EE020000}"/>
    <cellStyle name="Millares 17 2" xfId="724" xr:uid="{00000000-0005-0000-0000-0000EF020000}"/>
    <cellStyle name="Millares 17 2 2" xfId="725" xr:uid="{00000000-0005-0000-0000-0000F0020000}"/>
    <cellStyle name="Millares 17 2 2 2" xfId="726" xr:uid="{00000000-0005-0000-0000-0000F1020000}"/>
    <cellStyle name="Millares 17 2 2 2 2" xfId="727" xr:uid="{00000000-0005-0000-0000-0000F2020000}"/>
    <cellStyle name="Millares 17 2 2 3" xfId="728" xr:uid="{00000000-0005-0000-0000-0000F3020000}"/>
    <cellStyle name="Millares 17 2 2 3 2" xfId="729" xr:uid="{00000000-0005-0000-0000-0000F4020000}"/>
    <cellStyle name="Millares 17 2 2 4" xfId="730" xr:uid="{00000000-0005-0000-0000-0000F5020000}"/>
    <cellStyle name="Millares 17 2 3" xfId="731" xr:uid="{00000000-0005-0000-0000-0000F6020000}"/>
    <cellStyle name="Millares 17 2 3 2" xfId="732" xr:uid="{00000000-0005-0000-0000-0000F7020000}"/>
    <cellStyle name="Millares 17 2 4" xfId="733" xr:uid="{00000000-0005-0000-0000-0000F8020000}"/>
    <cellStyle name="Millares 17 2 4 2" xfId="734" xr:uid="{00000000-0005-0000-0000-0000F9020000}"/>
    <cellStyle name="Millares 17 2 5" xfId="735" xr:uid="{00000000-0005-0000-0000-0000FA020000}"/>
    <cellStyle name="Millares 17 3" xfId="736" xr:uid="{00000000-0005-0000-0000-0000FB020000}"/>
    <cellStyle name="Millares 17 3 2" xfId="737" xr:uid="{00000000-0005-0000-0000-0000FC020000}"/>
    <cellStyle name="Millares 17 3 2 2" xfId="738" xr:uid="{00000000-0005-0000-0000-0000FD020000}"/>
    <cellStyle name="Millares 17 3 2 2 2" xfId="739" xr:uid="{00000000-0005-0000-0000-0000FE020000}"/>
    <cellStyle name="Millares 17 3 2 3" xfId="740" xr:uid="{00000000-0005-0000-0000-0000FF020000}"/>
    <cellStyle name="Millares 17 3 2 3 2" xfId="741" xr:uid="{00000000-0005-0000-0000-000000030000}"/>
    <cellStyle name="Millares 17 3 2 4" xfId="742" xr:uid="{00000000-0005-0000-0000-000001030000}"/>
    <cellStyle name="Millares 17 3 3" xfId="743" xr:uid="{00000000-0005-0000-0000-000002030000}"/>
    <cellStyle name="Millares 17 3 3 2" xfId="744" xr:uid="{00000000-0005-0000-0000-000003030000}"/>
    <cellStyle name="Millares 17 3 4" xfId="745" xr:uid="{00000000-0005-0000-0000-000004030000}"/>
    <cellStyle name="Millares 17 3 4 2" xfId="746" xr:uid="{00000000-0005-0000-0000-000005030000}"/>
    <cellStyle name="Millares 17 3 5" xfId="747" xr:uid="{00000000-0005-0000-0000-000006030000}"/>
    <cellStyle name="Millares 17 4" xfId="748" xr:uid="{00000000-0005-0000-0000-000007030000}"/>
    <cellStyle name="Millares 17 4 2" xfId="749" xr:uid="{00000000-0005-0000-0000-000008030000}"/>
    <cellStyle name="Millares 17 4 2 2" xfId="750" xr:uid="{00000000-0005-0000-0000-000009030000}"/>
    <cellStyle name="Millares 17 4 2 2 2" xfId="751" xr:uid="{00000000-0005-0000-0000-00000A030000}"/>
    <cellStyle name="Millares 17 4 2 3" xfId="752" xr:uid="{00000000-0005-0000-0000-00000B030000}"/>
    <cellStyle name="Millares 17 4 2 3 2" xfId="753" xr:uid="{00000000-0005-0000-0000-00000C030000}"/>
    <cellStyle name="Millares 17 4 2 4" xfId="754" xr:uid="{00000000-0005-0000-0000-00000D030000}"/>
    <cellStyle name="Millares 17 4 3" xfId="755" xr:uid="{00000000-0005-0000-0000-00000E030000}"/>
    <cellStyle name="Millares 17 4 3 2" xfId="756" xr:uid="{00000000-0005-0000-0000-00000F030000}"/>
    <cellStyle name="Millares 17 4 4" xfId="757" xr:uid="{00000000-0005-0000-0000-000010030000}"/>
    <cellStyle name="Millares 17 4 4 2" xfId="758" xr:uid="{00000000-0005-0000-0000-000011030000}"/>
    <cellStyle name="Millares 17 4 5" xfId="759" xr:uid="{00000000-0005-0000-0000-000012030000}"/>
    <cellStyle name="Millares 17 5" xfId="760" xr:uid="{00000000-0005-0000-0000-000013030000}"/>
    <cellStyle name="Millares 17 5 2" xfId="761" xr:uid="{00000000-0005-0000-0000-000014030000}"/>
    <cellStyle name="Millares 17 5 2 2" xfId="762" xr:uid="{00000000-0005-0000-0000-000015030000}"/>
    <cellStyle name="Millares 17 5 3" xfId="763" xr:uid="{00000000-0005-0000-0000-000016030000}"/>
    <cellStyle name="Millares 17 5 3 2" xfId="764" xr:uid="{00000000-0005-0000-0000-000017030000}"/>
    <cellStyle name="Millares 17 5 4" xfId="765" xr:uid="{00000000-0005-0000-0000-000018030000}"/>
    <cellStyle name="Millares 17 6" xfId="766" xr:uid="{00000000-0005-0000-0000-000019030000}"/>
    <cellStyle name="Millares 17 6 2" xfId="767" xr:uid="{00000000-0005-0000-0000-00001A030000}"/>
    <cellStyle name="Millares 17 7" xfId="768" xr:uid="{00000000-0005-0000-0000-00001B030000}"/>
    <cellStyle name="Millares 17 7 2" xfId="769" xr:uid="{00000000-0005-0000-0000-00001C030000}"/>
    <cellStyle name="Millares 17 8" xfId="770" xr:uid="{00000000-0005-0000-0000-00001D030000}"/>
    <cellStyle name="Millares 18" xfId="771" xr:uid="{00000000-0005-0000-0000-00001E030000}"/>
    <cellStyle name="Millares 18 2" xfId="772" xr:uid="{00000000-0005-0000-0000-00001F030000}"/>
    <cellStyle name="Millares 18 2 2" xfId="773" xr:uid="{00000000-0005-0000-0000-000020030000}"/>
    <cellStyle name="Millares 18 2 2 2" xfId="774" xr:uid="{00000000-0005-0000-0000-000021030000}"/>
    <cellStyle name="Millares 18 2 2 2 2" xfId="775" xr:uid="{00000000-0005-0000-0000-000022030000}"/>
    <cellStyle name="Millares 18 2 2 3" xfId="776" xr:uid="{00000000-0005-0000-0000-000023030000}"/>
    <cellStyle name="Millares 18 2 2 3 2" xfId="777" xr:uid="{00000000-0005-0000-0000-000024030000}"/>
    <cellStyle name="Millares 18 2 2 4" xfId="778" xr:uid="{00000000-0005-0000-0000-000025030000}"/>
    <cellStyle name="Millares 18 2 3" xfId="779" xr:uid="{00000000-0005-0000-0000-000026030000}"/>
    <cellStyle name="Millares 18 2 3 2" xfId="780" xr:uid="{00000000-0005-0000-0000-000027030000}"/>
    <cellStyle name="Millares 18 2 4" xfId="781" xr:uid="{00000000-0005-0000-0000-000028030000}"/>
    <cellStyle name="Millares 18 2 4 2" xfId="782" xr:uid="{00000000-0005-0000-0000-000029030000}"/>
    <cellStyle name="Millares 18 2 5" xfId="783" xr:uid="{00000000-0005-0000-0000-00002A030000}"/>
    <cellStyle name="Millares 18 3" xfId="784" xr:uid="{00000000-0005-0000-0000-00002B030000}"/>
    <cellStyle name="Millares 18 3 2" xfId="785" xr:uid="{00000000-0005-0000-0000-00002C030000}"/>
    <cellStyle name="Millares 18 3 2 2" xfId="786" xr:uid="{00000000-0005-0000-0000-00002D030000}"/>
    <cellStyle name="Millares 18 3 2 2 2" xfId="787" xr:uid="{00000000-0005-0000-0000-00002E030000}"/>
    <cellStyle name="Millares 18 3 2 3" xfId="788" xr:uid="{00000000-0005-0000-0000-00002F030000}"/>
    <cellStyle name="Millares 18 3 2 3 2" xfId="789" xr:uid="{00000000-0005-0000-0000-000030030000}"/>
    <cellStyle name="Millares 18 3 2 4" xfId="790" xr:uid="{00000000-0005-0000-0000-000031030000}"/>
    <cellStyle name="Millares 18 3 3" xfId="791" xr:uid="{00000000-0005-0000-0000-000032030000}"/>
    <cellStyle name="Millares 18 3 3 2" xfId="792" xr:uid="{00000000-0005-0000-0000-000033030000}"/>
    <cellStyle name="Millares 18 3 4" xfId="793" xr:uid="{00000000-0005-0000-0000-000034030000}"/>
    <cellStyle name="Millares 18 3 4 2" xfId="794" xr:uid="{00000000-0005-0000-0000-000035030000}"/>
    <cellStyle name="Millares 18 3 5" xfId="795" xr:uid="{00000000-0005-0000-0000-000036030000}"/>
    <cellStyle name="Millares 18 4" xfId="796" xr:uid="{00000000-0005-0000-0000-000037030000}"/>
    <cellStyle name="Millares 18 4 2" xfId="797" xr:uid="{00000000-0005-0000-0000-000038030000}"/>
    <cellStyle name="Millares 18 4 2 2" xfId="798" xr:uid="{00000000-0005-0000-0000-000039030000}"/>
    <cellStyle name="Millares 18 4 3" xfId="799" xr:uid="{00000000-0005-0000-0000-00003A030000}"/>
    <cellStyle name="Millares 18 4 3 2" xfId="800" xr:uid="{00000000-0005-0000-0000-00003B030000}"/>
    <cellStyle name="Millares 18 4 4" xfId="801" xr:uid="{00000000-0005-0000-0000-00003C030000}"/>
    <cellStyle name="Millares 18 5" xfId="802" xr:uid="{00000000-0005-0000-0000-00003D030000}"/>
    <cellStyle name="Millares 18 5 2" xfId="803" xr:uid="{00000000-0005-0000-0000-00003E030000}"/>
    <cellStyle name="Millares 18 6" xfId="804" xr:uid="{00000000-0005-0000-0000-00003F030000}"/>
    <cellStyle name="Millares 18 6 2" xfId="805" xr:uid="{00000000-0005-0000-0000-000040030000}"/>
    <cellStyle name="Millares 18 7" xfId="806" xr:uid="{00000000-0005-0000-0000-000041030000}"/>
    <cellStyle name="Millares 19" xfId="807" xr:uid="{00000000-0005-0000-0000-000042030000}"/>
    <cellStyle name="Millares 19 2" xfId="808" xr:uid="{00000000-0005-0000-0000-000043030000}"/>
    <cellStyle name="Millares 19 2 2" xfId="809" xr:uid="{00000000-0005-0000-0000-000044030000}"/>
    <cellStyle name="Millares 19 2 2 2" xfId="810" xr:uid="{00000000-0005-0000-0000-000045030000}"/>
    <cellStyle name="Millares 19 2 2 2 2" xfId="811" xr:uid="{00000000-0005-0000-0000-000046030000}"/>
    <cellStyle name="Millares 19 2 2 3" xfId="812" xr:uid="{00000000-0005-0000-0000-000047030000}"/>
    <cellStyle name="Millares 19 2 2 3 2" xfId="813" xr:uid="{00000000-0005-0000-0000-000048030000}"/>
    <cellStyle name="Millares 19 2 2 4" xfId="814" xr:uid="{00000000-0005-0000-0000-000049030000}"/>
    <cellStyle name="Millares 19 2 3" xfId="815" xr:uid="{00000000-0005-0000-0000-00004A030000}"/>
    <cellStyle name="Millares 19 2 3 2" xfId="816" xr:uid="{00000000-0005-0000-0000-00004B030000}"/>
    <cellStyle name="Millares 19 2 4" xfId="817" xr:uid="{00000000-0005-0000-0000-00004C030000}"/>
    <cellStyle name="Millares 19 2 4 2" xfId="818" xr:uid="{00000000-0005-0000-0000-00004D030000}"/>
    <cellStyle name="Millares 19 2 5" xfId="819" xr:uid="{00000000-0005-0000-0000-00004E030000}"/>
    <cellStyle name="Millares 19 3" xfId="820" xr:uid="{00000000-0005-0000-0000-00004F030000}"/>
    <cellStyle name="Millares 19 3 2" xfId="821" xr:uid="{00000000-0005-0000-0000-000050030000}"/>
    <cellStyle name="Millares 19 3 2 2" xfId="822" xr:uid="{00000000-0005-0000-0000-000051030000}"/>
    <cellStyle name="Millares 19 3 3" xfId="823" xr:uid="{00000000-0005-0000-0000-000052030000}"/>
    <cellStyle name="Millares 19 3 3 2" xfId="824" xr:uid="{00000000-0005-0000-0000-000053030000}"/>
    <cellStyle name="Millares 19 3 4" xfId="825" xr:uid="{00000000-0005-0000-0000-000054030000}"/>
    <cellStyle name="Millares 19 4" xfId="826" xr:uid="{00000000-0005-0000-0000-000055030000}"/>
    <cellStyle name="Millares 19 4 2" xfId="827" xr:uid="{00000000-0005-0000-0000-000056030000}"/>
    <cellStyle name="Millares 19 5" xfId="828" xr:uid="{00000000-0005-0000-0000-000057030000}"/>
    <cellStyle name="Millares 19 5 2" xfId="829" xr:uid="{00000000-0005-0000-0000-000058030000}"/>
    <cellStyle name="Millares 19 6" xfId="830" xr:uid="{00000000-0005-0000-0000-000059030000}"/>
    <cellStyle name="Millares 2" xfId="831" xr:uid="{00000000-0005-0000-0000-00005A030000}"/>
    <cellStyle name="Millares 2 10" xfId="832" xr:uid="{00000000-0005-0000-0000-00005B030000}"/>
    <cellStyle name="Millares 2 11" xfId="833" xr:uid="{00000000-0005-0000-0000-00005C030000}"/>
    <cellStyle name="Millares 2 11 2" xfId="834" xr:uid="{00000000-0005-0000-0000-00005D030000}"/>
    <cellStyle name="Millares 2 12" xfId="835" xr:uid="{00000000-0005-0000-0000-00005E030000}"/>
    <cellStyle name="Millares 2 13" xfId="836" xr:uid="{00000000-0005-0000-0000-00005F030000}"/>
    <cellStyle name="Millares 2 2" xfId="837" xr:uid="{00000000-0005-0000-0000-000060030000}"/>
    <cellStyle name="Millares 2 2 2" xfId="838" xr:uid="{00000000-0005-0000-0000-000061030000}"/>
    <cellStyle name="Millares 2 2 3" xfId="839" xr:uid="{00000000-0005-0000-0000-000062030000}"/>
    <cellStyle name="Millares 2 3" xfId="840" xr:uid="{00000000-0005-0000-0000-000063030000}"/>
    <cellStyle name="Millares 2 3 2" xfId="841" xr:uid="{00000000-0005-0000-0000-000064030000}"/>
    <cellStyle name="Millares 2 4" xfId="842" xr:uid="{00000000-0005-0000-0000-000065030000}"/>
    <cellStyle name="Millares 2 5" xfId="843" xr:uid="{00000000-0005-0000-0000-000066030000}"/>
    <cellStyle name="Millares 2 6" xfId="844" xr:uid="{00000000-0005-0000-0000-000067030000}"/>
    <cellStyle name="Millares 2 6 2" xfId="845" xr:uid="{00000000-0005-0000-0000-000068030000}"/>
    <cellStyle name="Millares 2 6 2 2" xfId="846" xr:uid="{00000000-0005-0000-0000-000069030000}"/>
    <cellStyle name="Millares 2 6 2 2 2" xfId="847" xr:uid="{00000000-0005-0000-0000-00006A030000}"/>
    <cellStyle name="Millares 2 6 2 3" xfId="848" xr:uid="{00000000-0005-0000-0000-00006B030000}"/>
    <cellStyle name="Millares 2 6 2 3 2" xfId="849" xr:uid="{00000000-0005-0000-0000-00006C030000}"/>
    <cellStyle name="Millares 2 6 2 4" xfId="850" xr:uid="{00000000-0005-0000-0000-00006D030000}"/>
    <cellStyle name="Millares 2 6 3" xfId="851" xr:uid="{00000000-0005-0000-0000-00006E030000}"/>
    <cellStyle name="Millares 2 6 3 2" xfId="852" xr:uid="{00000000-0005-0000-0000-00006F030000}"/>
    <cellStyle name="Millares 2 6 4" xfId="853" xr:uid="{00000000-0005-0000-0000-000070030000}"/>
    <cellStyle name="Millares 2 6 4 2" xfId="854" xr:uid="{00000000-0005-0000-0000-000071030000}"/>
    <cellStyle name="Millares 2 6 5" xfId="855" xr:uid="{00000000-0005-0000-0000-000072030000}"/>
    <cellStyle name="Millares 2 7" xfId="856" xr:uid="{00000000-0005-0000-0000-000073030000}"/>
    <cellStyle name="Millares 2 8" xfId="857" xr:uid="{00000000-0005-0000-0000-000074030000}"/>
    <cellStyle name="Millares 2 9" xfId="858" xr:uid="{00000000-0005-0000-0000-000075030000}"/>
    <cellStyle name="Millares 20" xfId="859" xr:uid="{00000000-0005-0000-0000-000076030000}"/>
    <cellStyle name="Millares 20 2" xfId="860" xr:uid="{00000000-0005-0000-0000-000077030000}"/>
    <cellStyle name="Millares 20 2 2" xfId="861" xr:uid="{00000000-0005-0000-0000-000078030000}"/>
    <cellStyle name="Millares 20 2 2 2" xfId="862" xr:uid="{00000000-0005-0000-0000-000079030000}"/>
    <cellStyle name="Millares 20 2 2 2 2" xfId="863" xr:uid="{00000000-0005-0000-0000-00007A030000}"/>
    <cellStyle name="Millares 20 2 2 3" xfId="864" xr:uid="{00000000-0005-0000-0000-00007B030000}"/>
    <cellStyle name="Millares 20 2 2 3 2" xfId="865" xr:uid="{00000000-0005-0000-0000-00007C030000}"/>
    <cellStyle name="Millares 20 2 2 4" xfId="866" xr:uid="{00000000-0005-0000-0000-00007D030000}"/>
    <cellStyle name="Millares 20 2 3" xfId="867" xr:uid="{00000000-0005-0000-0000-00007E030000}"/>
    <cellStyle name="Millares 20 2 3 2" xfId="868" xr:uid="{00000000-0005-0000-0000-00007F030000}"/>
    <cellStyle name="Millares 20 2 4" xfId="869" xr:uid="{00000000-0005-0000-0000-000080030000}"/>
    <cellStyle name="Millares 20 2 4 2" xfId="870" xr:uid="{00000000-0005-0000-0000-000081030000}"/>
    <cellStyle name="Millares 20 2 5" xfId="871" xr:uid="{00000000-0005-0000-0000-000082030000}"/>
    <cellStyle name="Millares 20 3" xfId="872" xr:uid="{00000000-0005-0000-0000-000083030000}"/>
    <cellStyle name="Millares 20 3 2" xfId="873" xr:uid="{00000000-0005-0000-0000-000084030000}"/>
    <cellStyle name="Millares 20 3 2 2" xfId="874" xr:uid="{00000000-0005-0000-0000-000085030000}"/>
    <cellStyle name="Millares 20 3 3" xfId="875" xr:uid="{00000000-0005-0000-0000-000086030000}"/>
    <cellStyle name="Millares 20 3 3 2" xfId="876" xr:uid="{00000000-0005-0000-0000-000087030000}"/>
    <cellStyle name="Millares 20 3 4" xfId="877" xr:uid="{00000000-0005-0000-0000-000088030000}"/>
    <cellStyle name="Millares 20 4" xfId="878" xr:uid="{00000000-0005-0000-0000-000089030000}"/>
    <cellStyle name="Millares 20 4 2" xfId="879" xr:uid="{00000000-0005-0000-0000-00008A030000}"/>
    <cellStyle name="Millares 20 5" xfId="880" xr:uid="{00000000-0005-0000-0000-00008B030000}"/>
    <cellStyle name="Millares 20 5 2" xfId="881" xr:uid="{00000000-0005-0000-0000-00008C030000}"/>
    <cellStyle name="Millares 20 6" xfId="882" xr:uid="{00000000-0005-0000-0000-00008D030000}"/>
    <cellStyle name="Millares 21" xfId="883" xr:uid="{00000000-0005-0000-0000-00008E030000}"/>
    <cellStyle name="Millares 21 2" xfId="884" xr:uid="{00000000-0005-0000-0000-00008F030000}"/>
    <cellStyle name="Millares 21 2 2" xfId="885" xr:uid="{00000000-0005-0000-0000-000090030000}"/>
    <cellStyle name="Millares 21 2 2 2" xfId="886" xr:uid="{00000000-0005-0000-0000-000091030000}"/>
    <cellStyle name="Millares 21 2 2 2 2" xfId="887" xr:uid="{00000000-0005-0000-0000-000092030000}"/>
    <cellStyle name="Millares 21 2 2 3" xfId="888" xr:uid="{00000000-0005-0000-0000-000093030000}"/>
    <cellStyle name="Millares 21 2 2 3 2" xfId="889" xr:uid="{00000000-0005-0000-0000-000094030000}"/>
    <cellStyle name="Millares 21 2 2 4" xfId="890" xr:uid="{00000000-0005-0000-0000-000095030000}"/>
    <cellStyle name="Millares 21 2 3" xfId="891" xr:uid="{00000000-0005-0000-0000-000096030000}"/>
    <cellStyle name="Millares 21 2 3 2" xfId="892" xr:uid="{00000000-0005-0000-0000-000097030000}"/>
    <cellStyle name="Millares 21 2 4" xfId="893" xr:uid="{00000000-0005-0000-0000-000098030000}"/>
    <cellStyle name="Millares 21 2 4 2" xfId="894" xr:uid="{00000000-0005-0000-0000-000099030000}"/>
    <cellStyle name="Millares 21 2 5" xfId="895" xr:uid="{00000000-0005-0000-0000-00009A030000}"/>
    <cellStyle name="Millares 21 3" xfId="896" xr:uid="{00000000-0005-0000-0000-00009B030000}"/>
    <cellStyle name="Millares 21 3 2" xfId="897" xr:uid="{00000000-0005-0000-0000-00009C030000}"/>
    <cellStyle name="Millares 21 3 2 2" xfId="898" xr:uid="{00000000-0005-0000-0000-00009D030000}"/>
    <cellStyle name="Millares 21 3 3" xfId="899" xr:uid="{00000000-0005-0000-0000-00009E030000}"/>
    <cellStyle name="Millares 21 3 3 2" xfId="900" xr:uid="{00000000-0005-0000-0000-00009F030000}"/>
    <cellStyle name="Millares 21 3 4" xfId="901" xr:uid="{00000000-0005-0000-0000-0000A0030000}"/>
    <cellStyle name="Millares 21 4" xfId="902" xr:uid="{00000000-0005-0000-0000-0000A1030000}"/>
    <cellStyle name="Millares 21 4 2" xfId="903" xr:uid="{00000000-0005-0000-0000-0000A2030000}"/>
    <cellStyle name="Millares 21 5" xfId="904" xr:uid="{00000000-0005-0000-0000-0000A3030000}"/>
    <cellStyle name="Millares 21 5 2" xfId="905" xr:uid="{00000000-0005-0000-0000-0000A4030000}"/>
    <cellStyle name="Millares 21 6" xfId="906" xr:uid="{00000000-0005-0000-0000-0000A5030000}"/>
    <cellStyle name="Millares 22" xfId="907" xr:uid="{00000000-0005-0000-0000-0000A6030000}"/>
    <cellStyle name="Millares 22 2" xfId="908" xr:uid="{00000000-0005-0000-0000-0000A7030000}"/>
    <cellStyle name="Millares 22 2 2" xfId="909" xr:uid="{00000000-0005-0000-0000-0000A8030000}"/>
    <cellStyle name="Millares 22 2 2 2" xfId="910" xr:uid="{00000000-0005-0000-0000-0000A9030000}"/>
    <cellStyle name="Millares 22 2 2 2 2" xfId="911" xr:uid="{00000000-0005-0000-0000-0000AA030000}"/>
    <cellStyle name="Millares 22 2 2 3" xfId="912" xr:uid="{00000000-0005-0000-0000-0000AB030000}"/>
    <cellStyle name="Millares 22 2 2 3 2" xfId="913" xr:uid="{00000000-0005-0000-0000-0000AC030000}"/>
    <cellStyle name="Millares 22 2 2 4" xfId="914" xr:uid="{00000000-0005-0000-0000-0000AD030000}"/>
    <cellStyle name="Millares 22 2 3" xfId="915" xr:uid="{00000000-0005-0000-0000-0000AE030000}"/>
    <cellStyle name="Millares 22 2 3 2" xfId="916" xr:uid="{00000000-0005-0000-0000-0000AF030000}"/>
    <cellStyle name="Millares 22 2 4" xfId="917" xr:uid="{00000000-0005-0000-0000-0000B0030000}"/>
    <cellStyle name="Millares 22 2 4 2" xfId="918" xr:uid="{00000000-0005-0000-0000-0000B1030000}"/>
    <cellStyle name="Millares 22 2 5" xfId="919" xr:uid="{00000000-0005-0000-0000-0000B2030000}"/>
    <cellStyle name="Millares 22 3" xfId="920" xr:uid="{00000000-0005-0000-0000-0000B3030000}"/>
    <cellStyle name="Millares 22 3 2" xfId="921" xr:uid="{00000000-0005-0000-0000-0000B4030000}"/>
    <cellStyle name="Millares 22 3 2 2" xfId="922" xr:uid="{00000000-0005-0000-0000-0000B5030000}"/>
    <cellStyle name="Millares 22 3 3" xfId="923" xr:uid="{00000000-0005-0000-0000-0000B6030000}"/>
    <cellStyle name="Millares 22 3 3 2" xfId="924" xr:uid="{00000000-0005-0000-0000-0000B7030000}"/>
    <cellStyle name="Millares 22 3 4" xfId="925" xr:uid="{00000000-0005-0000-0000-0000B8030000}"/>
    <cellStyle name="Millares 22 4" xfId="926" xr:uid="{00000000-0005-0000-0000-0000B9030000}"/>
    <cellStyle name="Millares 22 4 2" xfId="927" xr:uid="{00000000-0005-0000-0000-0000BA030000}"/>
    <cellStyle name="Millares 22 5" xfId="928" xr:uid="{00000000-0005-0000-0000-0000BB030000}"/>
    <cellStyle name="Millares 22 5 2" xfId="929" xr:uid="{00000000-0005-0000-0000-0000BC030000}"/>
    <cellStyle name="Millares 22 6" xfId="930" xr:uid="{00000000-0005-0000-0000-0000BD030000}"/>
    <cellStyle name="Millares 23" xfId="931" xr:uid="{00000000-0005-0000-0000-0000BE030000}"/>
    <cellStyle name="Millares 24" xfId="932" xr:uid="{00000000-0005-0000-0000-0000BF030000}"/>
    <cellStyle name="Millares 25" xfId="933" xr:uid="{00000000-0005-0000-0000-0000C0030000}"/>
    <cellStyle name="Millares 25 2" xfId="934" xr:uid="{00000000-0005-0000-0000-0000C1030000}"/>
    <cellStyle name="Millares 25 2 2" xfId="935" xr:uid="{00000000-0005-0000-0000-0000C2030000}"/>
    <cellStyle name="Millares 25 2 2 2" xfId="936" xr:uid="{00000000-0005-0000-0000-0000C3030000}"/>
    <cellStyle name="Millares 25 2 2 2 2" xfId="937" xr:uid="{00000000-0005-0000-0000-0000C4030000}"/>
    <cellStyle name="Millares 25 2 2 3" xfId="938" xr:uid="{00000000-0005-0000-0000-0000C5030000}"/>
    <cellStyle name="Millares 25 2 2 3 2" xfId="939" xr:uid="{00000000-0005-0000-0000-0000C6030000}"/>
    <cellStyle name="Millares 25 2 2 4" xfId="940" xr:uid="{00000000-0005-0000-0000-0000C7030000}"/>
    <cellStyle name="Millares 25 2 3" xfId="941" xr:uid="{00000000-0005-0000-0000-0000C8030000}"/>
    <cellStyle name="Millares 25 2 3 2" xfId="942" xr:uid="{00000000-0005-0000-0000-0000C9030000}"/>
    <cellStyle name="Millares 25 2 4" xfId="943" xr:uid="{00000000-0005-0000-0000-0000CA030000}"/>
    <cellStyle name="Millares 25 2 4 2" xfId="944" xr:uid="{00000000-0005-0000-0000-0000CB030000}"/>
    <cellStyle name="Millares 25 2 5" xfId="945" xr:uid="{00000000-0005-0000-0000-0000CC030000}"/>
    <cellStyle name="Millares 25 3" xfId="946" xr:uid="{00000000-0005-0000-0000-0000CD030000}"/>
    <cellStyle name="Millares 25 3 2" xfId="947" xr:uid="{00000000-0005-0000-0000-0000CE030000}"/>
    <cellStyle name="Millares 25 3 2 2" xfId="948" xr:uid="{00000000-0005-0000-0000-0000CF030000}"/>
    <cellStyle name="Millares 25 3 3" xfId="949" xr:uid="{00000000-0005-0000-0000-0000D0030000}"/>
    <cellStyle name="Millares 25 3 3 2" xfId="950" xr:uid="{00000000-0005-0000-0000-0000D1030000}"/>
    <cellStyle name="Millares 25 3 4" xfId="951" xr:uid="{00000000-0005-0000-0000-0000D2030000}"/>
    <cellStyle name="Millares 25 4" xfId="952" xr:uid="{00000000-0005-0000-0000-0000D3030000}"/>
    <cellStyle name="Millares 25 4 2" xfId="953" xr:uid="{00000000-0005-0000-0000-0000D4030000}"/>
    <cellStyle name="Millares 25 5" xfId="954" xr:uid="{00000000-0005-0000-0000-0000D5030000}"/>
    <cellStyle name="Millares 25 5 2" xfId="955" xr:uid="{00000000-0005-0000-0000-0000D6030000}"/>
    <cellStyle name="Millares 25 6" xfId="956" xr:uid="{00000000-0005-0000-0000-0000D7030000}"/>
    <cellStyle name="Millares 26" xfId="957" xr:uid="{00000000-0005-0000-0000-0000D8030000}"/>
    <cellStyle name="Millares 27" xfId="958" xr:uid="{00000000-0005-0000-0000-0000D9030000}"/>
    <cellStyle name="Millares 27 2" xfId="959" xr:uid="{00000000-0005-0000-0000-0000DA030000}"/>
    <cellStyle name="Millares 27 2 2" xfId="960" xr:uid="{00000000-0005-0000-0000-0000DB030000}"/>
    <cellStyle name="Millares 27 2 2 2" xfId="961" xr:uid="{00000000-0005-0000-0000-0000DC030000}"/>
    <cellStyle name="Millares 27 2 3" xfId="962" xr:uid="{00000000-0005-0000-0000-0000DD030000}"/>
    <cellStyle name="Millares 27 2 3 2" xfId="963" xr:uid="{00000000-0005-0000-0000-0000DE030000}"/>
    <cellStyle name="Millares 27 2 4" xfId="964" xr:uid="{00000000-0005-0000-0000-0000DF030000}"/>
    <cellStyle name="Millares 27 3" xfId="965" xr:uid="{00000000-0005-0000-0000-0000E0030000}"/>
    <cellStyle name="Millares 27 3 2" xfId="966" xr:uid="{00000000-0005-0000-0000-0000E1030000}"/>
    <cellStyle name="Millares 27 4" xfId="967" xr:uid="{00000000-0005-0000-0000-0000E2030000}"/>
    <cellStyle name="Millares 27 4 2" xfId="968" xr:uid="{00000000-0005-0000-0000-0000E3030000}"/>
    <cellStyle name="Millares 27 5" xfId="969" xr:uid="{00000000-0005-0000-0000-0000E4030000}"/>
    <cellStyle name="Millares 28" xfId="970" xr:uid="{00000000-0005-0000-0000-0000E5030000}"/>
    <cellStyle name="Millares 29" xfId="971" xr:uid="{00000000-0005-0000-0000-0000E6030000}"/>
    <cellStyle name="Millares 3" xfId="972" xr:uid="{00000000-0005-0000-0000-0000E7030000}"/>
    <cellStyle name="Millares 3 10" xfId="973" xr:uid="{00000000-0005-0000-0000-0000E8030000}"/>
    <cellStyle name="Millares 3 11" xfId="974" xr:uid="{00000000-0005-0000-0000-0000E9030000}"/>
    <cellStyle name="Millares 3 2" xfId="975" xr:uid="{00000000-0005-0000-0000-0000EA030000}"/>
    <cellStyle name="Millares 3 2 2" xfId="976" xr:uid="{00000000-0005-0000-0000-0000EB030000}"/>
    <cellStyle name="Millares 3 2 2 2" xfId="977" xr:uid="{00000000-0005-0000-0000-0000EC030000}"/>
    <cellStyle name="Millares 3 2 2 2 2" xfId="978" xr:uid="{00000000-0005-0000-0000-0000ED030000}"/>
    <cellStyle name="Millares 3 2 2 2 2 2" xfId="979" xr:uid="{00000000-0005-0000-0000-0000EE030000}"/>
    <cellStyle name="Millares 3 2 2 2 2 2 2" xfId="980" xr:uid="{00000000-0005-0000-0000-0000EF030000}"/>
    <cellStyle name="Millares 3 2 2 2 2 3" xfId="981" xr:uid="{00000000-0005-0000-0000-0000F0030000}"/>
    <cellStyle name="Millares 3 2 2 2 2 3 2" xfId="982" xr:uid="{00000000-0005-0000-0000-0000F1030000}"/>
    <cellStyle name="Millares 3 2 2 2 2 4" xfId="983" xr:uid="{00000000-0005-0000-0000-0000F2030000}"/>
    <cellStyle name="Millares 3 2 2 2 3" xfId="984" xr:uid="{00000000-0005-0000-0000-0000F3030000}"/>
    <cellStyle name="Millares 3 2 2 2 3 2" xfId="985" xr:uid="{00000000-0005-0000-0000-0000F4030000}"/>
    <cellStyle name="Millares 3 2 2 2 4" xfId="986" xr:uid="{00000000-0005-0000-0000-0000F5030000}"/>
    <cellStyle name="Millares 3 2 2 2 4 2" xfId="987" xr:uid="{00000000-0005-0000-0000-0000F6030000}"/>
    <cellStyle name="Millares 3 2 2 2 5" xfId="988" xr:uid="{00000000-0005-0000-0000-0000F7030000}"/>
    <cellStyle name="Millares 3 2 2 3" xfId="989" xr:uid="{00000000-0005-0000-0000-0000F8030000}"/>
    <cellStyle name="Millares 3 2 2 3 2" xfId="990" xr:uid="{00000000-0005-0000-0000-0000F9030000}"/>
    <cellStyle name="Millares 3 2 2 3 2 2" xfId="991" xr:uid="{00000000-0005-0000-0000-0000FA030000}"/>
    <cellStyle name="Millares 3 2 2 3 3" xfId="992" xr:uid="{00000000-0005-0000-0000-0000FB030000}"/>
    <cellStyle name="Millares 3 2 2 3 3 2" xfId="993" xr:uid="{00000000-0005-0000-0000-0000FC030000}"/>
    <cellStyle name="Millares 3 2 2 3 4" xfId="994" xr:uid="{00000000-0005-0000-0000-0000FD030000}"/>
    <cellStyle name="Millares 3 2 2 4" xfId="995" xr:uid="{00000000-0005-0000-0000-0000FE030000}"/>
    <cellStyle name="Millares 3 2 2 4 2" xfId="996" xr:uid="{00000000-0005-0000-0000-0000FF030000}"/>
    <cellStyle name="Millares 3 2 2 5" xfId="997" xr:uid="{00000000-0005-0000-0000-000000040000}"/>
    <cellStyle name="Millares 3 2 2 5 2" xfId="998" xr:uid="{00000000-0005-0000-0000-000001040000}"/>
    <cellStyle name="Millares 3 2 2 6" xfId="999" xr:uid="{00000000-0005-0000-0000-000002040000}"/>
    <cellStyle name="Millares 3 2 3" xfId="1000" xr:uid="{00000000-0005-0000-0000-000003040000}"/>
    <cellStyle name="Millares 3 3" xfId="1001" xr:uid="{00000000-0005-0000-0000-000004040000}"/>
    <cellStyle name="Millares 3 3 2" xfId="1002" xr:uid="{00000000-0005-0000-0000-000005040000}"/>
    <cellStyle name="Millares 3 4" xfId="1003" xr:uid="{00000000-0005-0000-0000-000006040000}"/>
    <cellStyle name="Millares 3 4 2" xfId="1004" xr:uid="{00000000-0005-0000-0000-000007040000}"/>
    <cellStyle name="Millares 3 4 2 2" xfId="1005" xr:uid="{00000000-0005-0000-0000-000008040000}"/>
    <cellStyle name="Millares 3 4 2 2 2" xfId="1006" xr:uid="{00000000-0005-0000-0000-000009040000}"/>
    <cellStyle name="Millares 3 4 2 2 2 2" xfId="1007" xr:uid="{00000000-0005-0000-0000-00000A040000}"/>
    <cellStyle name="Millares 3 4 2 2 3" xfId="1008" xr:uid="{00000000-0005-0000-0000-00000B040000}"/>
    <cellStyle name="Millares 3 4 2 2 3 2" xfId="1009" xr:uid="{00000000-0005-0000-0000-00000C040000}"/>
    <cellStyle name="Millares 3 4 2 2 4" xfId="1010" xr:uid="{00000000-0005-0000-0000-00000D040000}"/>
    <cellStyle name="Millares 3 4 2 3" xfId="1011" xr:uid="{00000000-0005-0000-0000-00000E040000}"/>
    <cellStyle name="Millares 3 4 2 3 2" xfId="1012" xr:uid="{00000000-0005-0000-0000-00000F040000}"/>
    <cellStyle name="Millares 3 4 2 4" xfId="1013" xr:uid="{00000000-0005-0000-0000-000010040000}"/>
    <cellStyle name="Millares 3 4 2 4 2" xfId="1014" xr:uid="{00000000-0005-0000-0000-000011040000}"/>
    <cellStyle name="Millares 3 4 2 5" xfId="1015" xr:uid="{00000000-0005-0000-0000-000012040000}"/>
    <cellStyle name="Millares 3 4 3" xfId="1016" xr:uid="{00000000-0005-0000-0000-000013040000}"/>
    <cellStyle name="Millares 3 4 3 2" xfId="1017" xr:uid="{00000000-0005-0000-0000-000014040000}"/>
    <cellStyle name="Millares 3 4 3 2 2" xfId="1018" xr:uid="{00000000-0005-0000-0000-000015040000}"/>
    <cellStyle name="Millares 3 4 3 3" xfId="1019" xr:uid="{00000000-0005-0000-0000-000016040000}"/>
    <cellStyle name="Millares 3 4 3 3 2" xfId="1020" xr:uid="{00000000-0005-0000-0000-000017040000}"/>
    <cellStyle name="Millares 3 4 3 4" xfId="1021" xr:uid="{00000000-0005-0000-0000-000018040000}"/>
    <cellStyle name="Millares 3 4 4" xfId="1022" xr:uid="{00000000-0005-0000-0000-000019040000}"/>
    <cellStyle name="Millares 3 4 4 2" xfId="1023" xr:uid="{00000000-0005-0000-0000-00001A040000}"/>
    <cellStyle name="Millares 3 4 5" xfId="1024" xr:uid="{00000000-0005-0000-0000-00001B040000}"/>
    <cellStyle name="Millares 3 4 5 2" xfId="1025" xr:uid="{00000000-0005-0000-0000-00001C040000}"/>
    <cellStyle name="Millares 3 4 6" xfId="1026" xr:uid="{00000000-0005-0000-0000-00001D040000}"/>
    <cellStyle name="Millares 3 5" xfId="1027" xr:uid="{00000000-0005-0000-0000-00001E040000}"/>
    <cellStyle name="Millares 3 5 2" xfId="1028" xr:uid="{00000000-0005-0000-0000-00001F040000}"/>
    <cellStyle name="Millares 3 5 2 2" xfId="1029" xr:uid="{00000000-0005-0000-0000-000020040000}"/>
    <cellStyle name="Millares 3 5 2 2 2" xfId="1030" xr:uid="{00000000-0005-0000-0000-000021040000}"/>
    <cellStyle name="Millares 3 5 2 2 2 2" xfId="1031" xr:uid="{00000000-0005-0000-0000-000022040000}"/>
    <cellStyle name="Millares 3 5 2 2 3" xfId="1032" xr:uid="{00000000-0005-0000-0000-000023040000}"/>
    <cellStyle name="Millares 3 5 2 2 3 2" xfId="1033" xr:uid="{00000000-0005-0000-0000-000024040000}"/>
    <cellStyle name="Millares 3 5 2 2 4" xfId="1034" xr:uid="{00000000-0005-0000-0000-000025040000}"/>
    <cellStyle name="Millares 3 5 2 3" xfId="1035" xr:uid="{00000000-0005-0000-0000-000026040000}"/>
    <cellStyle name="Millares 3 5 2 3 2" xfId="1036" xr:uid="{00000000-0005-0000-0000-000027040000}"/>
    <cellStyle name="Millares 3 5 2 4" xfId="1037" xr:uid="{00000000-0005-0000-0000-000028040000}"/>
    <cellStyle name="Millares 3 5 2 4 2" xfId="1038" xr:uid="{00000000-0005-0000-0000-000029040000}"/>
    <cellStyle name="Millares 3 5 2 5" xfId="1039" xr:uid="{00000000-0005-0000-0000-00002A040000}"/>
    <cellStyle name="Millares 3 5 3" xfId="1040" xr:uid="{00000000-0005-0000-0000-00002B040000}"/>
    <cellStyle name="Millares 3 5 3 2" xfId="1041" xr:uid="{00000000-0005-0000-0000-00002C040000}"/>
    <cellStyle name="Millares 3 5 3 2 2" xfId="1042" xr:uid="{00000000-0005-0000-0000-00002D040000}"/>
    <cellStyle name="Millares 3 5 3 3" xfId="1043" xr:uid="{00000000-0005-0000-0000-00002E040000}"/>
    <cellStyle name="Millares 3 5 3 3 2" xfId="1044" xr:uid="{00000000-0005-0000-0000-00002F040000}"/>
    <cellStyle name="Millares 3 5 3 4" xfId="1045" xr:uid="{00000000-0005-0000-0000-000030040000}"/>
    <cellStyle name="Millares 3 5 4" xfId="1046" xr:uid="{00000000-0005-0000-0000-000031040000}"/>
    <cellStyle name="Millares 3 5 4 2" xfId="1047" xr:uid="{00000000-0005-0000-0000-000032040000}"/>
    <cellStyle name="Millares 3 5 5" xfId="1048" xr:uid="{00000000-0005-0000-0000-000033040000}"/>
    <cellStyle name="Millares 3 5 5 2" xfId="1049" xr:uid="{00000000-0005-0000-0000-000034040000}"/>
    <cellStyle name="Millares 3 5 6" xfId="1050" xr:uid="{00000000-0005-0000-0000-000035040000}"/>
    <cellStyle name="Millares 3 6" xfId="1051" xr:uid="{00000000-0005-0000-0000-000036040000}"/>
    <cellStyle name="Millares 3 6 2" xfId="1052" xr:uid="{00000000-0005-0000-0000-000037040000}"/>
    <cellStyle name="Millares 3 6 2 2" xfId="1053" xr:uid="{00000000-0005-0000-0000-000038040000}"/>
    <cellStyle name="Millares 3 6 2 2 2" xfId="1054" xr:uid="{00000000-0005-0000-0000-000039040000}"/>
    <cellStyle name="Millares 3 6 2 2 2 2" xfId="1055" xr:uid="{00000000-0005-0000-0000-00003A040000}"/>
    <cellStyle name="Millares 3 6 2 2 3" xfId="1056" xr:uid="{00000000-0005-0000-0000-00003B040000}"/>
    <cellStyle name="Millares 3 6 2 2 3 2" xfId="1057" xr:uid="{00000000-0005-0000-0000-00003C040000}"/>
    <cellStyle name="Millares 3 6 2 2 4" xfId="1058" xr:uid="{00000000-0005-0000-0000-00003D040000}"/>
    <cellStyle name="Millares 3 6 2 3" xfId="1059" xr:uid="{00000000-0005-0000-0000-00003E040000}"/>
    <cellStyle name="Millares 3 6 2 3 2" xfId="1060" xr:uid="{00000000-0005-0000-0000-00003F040000}"/>
    <cellStyle name="Millares 3 6 2 4" xfId="1061" xr:uid="{00000000-0005-0000-0000-000040040000}"/>
    <cellStyle name="Millares 3 6 2 4 2" xfId="1062" xr:uid="{00000000-0005-0000-0000-000041040000}"/>
    <cellStyle name="Millares 3 6 2 5" xfId="1063" xr:uid="{00000000-0005-0000-0000-000042040000}"/>
    <cellStyle name="Millares 3 6 3" xfId="1064" xr:uid="{00000000-0005-0000-0000-000043040000}"/>
    <cellStyle name="Millares 3 6 3 2" xfId="1065" xr:uid="{00000000-0005-0000-0000-000044040000}"/>
    <cellStyle name="Millares 3 6 3 2 2" xfId="1066" xr:uid="{00000000-0005-0000-0000-000045040000}"/>
    <cellStyle name="Millares 3 6 3 2 2 2" xfId="1067" xr:uid="{00000000-0005-0000-0000-000046040000}"/>
    <cellStyle name="Millares 3 6 3 2 3" xfId="1068" xr:uid="{00000000-0005-0000-0000-000047040000}"/>
    <cellStyle name="Millares 3 6 3 2 3 2" xfId="1069" xr:uid="{00000000-0005-0000-0000-000048040000}"/>
    <cellStyle name="Millares 3 6 3 2 4" xfId="1070" xr:uid="{00000000-0005-0000-0000-000049040000}"/>
    <cellStyle name="Millares 3 6 3 3" xfId="1071" xr:uid="{00000000-0005-0000-0000-00004A040000}"/>
    <cellStyle name="Millares 3 6 3 3 2" xfId="1072" xr:uid="{00000000-0005-0000-0000-00004B040000}"/>
    <cellStyle name="Millares 3 6 3 4" xfId="1073" xr:uid="{00000000-0005-0000-0000-00004C040000}"/>
    <cellStyle name="Millares 3 6 3 4 2" xfId="1074" xr:uid="{00000000-0005-0000-0000-00004D040000}"/>
    <cellStyle name="Millares 3 6 3 5" xfId="1075" xr:uid="{00000000-0005-0000-0000-00004E040000}"/>
    <cellStyle name="Millares 3 6 4" xfId="1076" xr:uid="{00000000-0005-0000-0000-00004F040000}"/>
    <cellStyle name="Millares 3 6 4 2" xfId="1077" xr:uid="{00000000-0005-0000-0000-000050040000}"/>
    <cellStyle name="Millares 3 6 4 2 2" xfId="1078" xr:uid="{00000000-0005-0000-0000-000051040000}"/>
    <cellStyle name="Millares 3 6 4 3" xfId="1079" xr:uid="{00000000-0005-0000-0000-000052040000}"/>
    <cellStyle name="Millares 3 6 4 3 2" xfId="1080" xr:uid="{00000000-0005-0000-0000-000053040000}"/>
    <cellStyle name="Millares 3 6 4 4" xfId="1081" xr:uid="{00000000-0005-0000-0000-000054040000}"/>
    <cellStyle name="Millares 3 6 5" xfId="1082" xr:uid="{00000000-0005-0000-0000-000055040000}"/>
    <cellStyle name="Millares 3 6 5 2" xfId="1083" xr:uid="{00000000-0005-0000-0000-000056040000}"/>
    <cellStyle name="Millares 3 6 6" xfId="1084" xr:uid="{00000000-0005-0000-0000-000057040000}"/>
    <cellStyle name="Millares 3 6 6 2" xfId="1085" xr:uid="{00000000-0005-0000-0000-000058040000}"/>
    <cellStyle name="Millares 3 6 7" xfId="1086" xr:uid="{00000000-0005-0000-0000-000059040000}"/>
    <cellStyle name="Millares 3 7" xfId="1087" xr:uid="{00000000-0005-0000-0000-00005A040000}"/>
    <cellStyle name="Millares 3 8" xfId="1088" xr:uid="{00000000-0005-0000-0000-00005B040000}"/>
    <cellStyle name="Millares 3 8 2" xfId="1089" xr:uid="{00000000-0005-0000-0000-00005C040000}"/>
    <cellStyle name="Millares 3 8 2 2" xfId="1090" xr:uid="{00000000-0005-0000-0000-00005D040000}"/>
    <cellStyle name="Millares 3 8 2 2 2" xfId="1091" xr:uid="{00000000-0005-0000-0000-00005E040000}"/>
    <cellStyle name="Millares 3 8 2 2 2 2" xfId="1092" xr:uid="{00000000-0005-0000-0000-00005F040000}"/>
    <cellStyle name="Millares 3 8 2 2 2 2 2" xfId="1093" xr:uid="{00000000-0005-0000-0000-000060040000}"/>
    <cellStyle name="Millares 3 8 2 2 2 3" xfId="1094" xr:uid="{00000000-0005-0000-0000-000061040000}"/>
    <cellStyle name="Millares 3 8 2 2 2 3 2" xfId="1095" xr:uid="{00000000-0005-0000-0000-000062040000}"/>
    <cellStyle name="Millares 3 8 2 2 2 4" xfId="1096" xr:uid="{00000000-0005-0000-0000-000063040000}"/>
    <cellStyle name="Millares 3 8 2 2 3" xfId="1097" xr:uid="{00000000-0005-0000-0000-000064040000}"/>
    <cellStyle name="Millares 3 8 2 2 3 2" xfId="1098" xr:uid="{00000000-0005-0000-0000-000065040000}"/>
    <cellStyle name="Millares 3 8 2 2 4" xfId="1099" xr:uid="{00000000-0005-0000-0000-000066040000}"/>
    <cellStyle name="Millares 3 8 2 2 4 2" xfId="1100" xr:uid="{00000000-0005-0000-0000-000067040000}"/>
    <cellStyle name="Millares 3 8 2 2 5" xfId="1101" xr:uid="{00000000-0005-0000-0000-000068040000}"/>
    <cellStyle name="Millares 3 8 2 3" xfId="1102" xr:uid="{00000000-0005-0000-0000-000069040000}"/>
    <cellStyle name="Millares 3 8 2 3 2" xfId="1103" xr:uid="{00000000-0005-0000-0000-00006A040000}"/>
    <cellStyle name="Millares 3 8 2 3 2 2" xfId="1104" xr:uid="{00000000-0005-0000-0000-00006B040000}"/>
    <cellStyle name="Millares 3 8 2 3 3" xfId="1105" xr:uid="{00000000-0005-0000-0000-00006C040000}"/>
    <cellStyle name="Millares 3 8 2 3 3 2" xfId="1106" xr:uid="{00000000-0005-0000-0000-00006D040000}"/>
    <cellStyle name="Millares 3 8 2 3 4" xfId="1107" xr:uid="{00000000-0005-0000-0000-00006E040000}"/>
    <cellStyle name="Millares 3 8 2 4" xfId="1108" xr:uid="{00000000-0005-0000-0000-00006F040000}"/>
    <cellStyle name="Millares 3 8 2 4 2" xfId="1109" xr:uid="{00000000-0005-0000-0000-000070040000}"/>
    <cellStyle name="Millares 3 8 2 5" xfId="1110" xr:uid="{00000000-0005-0000-0000-000071040000}"/>
    <cellStyle name="Millares 3 8 2 5 2" xfId="1111" xr:uid="{00000000-0005-0000-0000-000072040000}"/>
    <cellStyle name="Millares 3 8 2 6" xfId="1112" xr:uid="{00000000-0005-0000-0000-000073040000}"/>
    <cellStyle name="Millares 3 8 3" xfId="1113" xr:uid="{00000000-0005-0000-0000-000074040000}"/>
    <cellStyle name="Millares 3 8 3 2" xfId="1114" xr:uid="{00000000-0005-0000-0000-000075040000}"/>
    <cellStyle name="Millares 3 8 3 2 2" xfId="1115" xr:uid="{00000000-0005-0000-0000-000076040000}"/>
    <cellStyle name="Millares 3 8 3 3" xfId="1116" xr:uid="{00000000-0005-0000-0000-000077040000}"/>
    <cellStyle name="Millares 3 8 3 3 2" xfId="1117" xr:uid="{00000000-0005-0000-0000-000078040000}"/>
    <cellStyle name="Millares 3 8 3 4" xfId="1118" xr:uid="{00000000-0005-0000-0000-000079040000}"/>
    <cellStyle name="Millares 3 8 4" xfId="1119" xr:uid="{00000000-0005-0000-0000-00007A040000}"/>
    <cellStyle name="Millares 3 8 4 2" xfId="1120" xr:uid="{00000000-0005-0000-0000-00007B040000}"/>
    <cellStyle name="Millares 3 8 5" xfId="1121" xr:uid="{00000000-0005-0000-0000-00007C040000}"/>
    <cellStyle name="Millares 3 8 5 2" xfId="1122" xr:uid="{00000000-0005-0000-0000-00007D040000}"/>
    <cellStyle name="Millares 3 8 6" xfId="1123" xr:uid="{00000000-0005-0000-0000-00007E040000}"/>
    <cellStyle name="Millares 3 9" xfId="1124" xr:uid="{00000000-0005-0000-0000-00007F040000}"/>
    <cellStyle name="Millares 30" xfId="1125" xr:uid="{00000000-0005-0000-0000-000080040000}"/>
    <cellStyle name="Millares 31" xfId="1126" xr:uid="{00000000-0005-0000-0000-000081040000}"/>
    <cellStyle name="Millares 32" xfId="1127" xr:uid="{00000000-0005-0000-0000-000082040000}"/>
    <cellStyle name="Millares 32 2" xfId="1128" xr:uid="{00000000-0005-0000-0000-000083040000}"/>
    <cellStyle name="Millares 32 2 2" xfId="1129" xr:uid="{00000000-0005-0000-0000-000084040000}"/>
    <cellStyle name="Millares 32 2 2 2" xfId="1130" xr:uid="{00000000-0005-0000-0000-000085040000}"/>
    <cellStyle name="Millares 32 2 3" xfId="1131" xr:uid="{00000000-0005-0000-0000-000086040000}"/>
    <cellStyle name="Millares 32 2 3 2" xfId="1132" xr:uid="{00000000-0005-0000-0000-000087040000}"/>
    <cellStyle name="Millares 32 2 4" xfId="1133" xr:uid="{00000000-0005-0000-0000-000088040000}"/>
    <cellStyle name="Millares 32 3" xfId="1134" xr:uid="{00000000-0005-0000-0000-000089040000}"/>
    <cellStyle name="Millares 32 3 2" xfId="1135" xr:uid="{00000000-0005-0000-0000-00008A040000}"/>
    <cellStyle name="Millares 32 4" xfId="1136" xr:uid="{00000000-0005-0000-0000-00008B040000}"/>
    <cellStyle name="Millares 32 4 2" xfId="1137" xr:uid="{00000000-0005-0000-0000-00008C040000}"/>
    <cellStyle name="Millares 32 5" xfId="1138" xr:uid="{00000000-0005-0000-0000-00008D040000}"/>
    <cellStyle name="Millares 33" xfId="1139" xr:uid="{00000000-0005-0000-0000-00008E040000}"/>
    <cellStyle name="Millares 33 2" xfId="1140" xr:uid="{00000000-0005-0000-0000-00008F040000}"/>
    <cellStyle name="Millares 33 2 2" xfId="1141" xr:uid="{00000000-0005-0000-0000-000090040000}"/>
    <cellStyle name="Millares 33 2 2 2" xfId="1142" xr:uid="{00000000-0005-0000-0000-000091040000}"/>
    <cellStyle name="Millares 33 2 2 2 2" xfId="1143" xr:uid="{00000000-0005-0000-0000-000092040000}"/>
    <cellStyle name="Millares 33 2 2 2 2 2" xfId="1144" xr:uid="{00000000-0005-0000-0000-000093040000}"/>
    <cellStyle name="Millares 33 2 2 2 3" xfId="1145" xr:uid="{00000000-0005-0000-0000-000094040000}"/>
    <cellStyle name="Millares 33 2 2 2 3 2" xfId="1146" xr:uid="{00000000-0005-0000-0000-000095040000}"/>
    <cellStyle name="Millares 33 2 2 2 4" xfId="1147" xr:uid="{00000000-0005-0000-0000-000096040000}"/>
    <cellStyle name="Millares 33 2 2 3" xfId="1148" xr:uid="{00000000-0005-0000-0000-000097040000}"/>
    <cellStyle name="Millares 33 2 2 3 2" xfId="1149" xr:uid="{00000000-0005-0000-0000-000098040000}"/>
    <cellStyle name="Millares 33 2 2 3 2 2" xfId="1150" xr:uid="{00000000-0005-0000-0000-000099040000}"/>
    <cellStyle name="Millares 33 2 2 3 3" xfId="1151" xr:uid="{00000000-0005-0000-0000-00009A040000}"/>
    <cellStyle name="Millares 33 2 2 3 3 2" xfId="1152" xr:uid="{00000000-0005-0000-0000-00009B040000}"/>
    <cellStyle name="Millares 33 2 2 3 4" xfId="1153" xr:uid="{00000000-0005-0000-0000-00009C040000}"/>
    <cellStyle name="Millares 33 2 2 4" xfId="1154" xr:uid="{00000000-0005-0000-0000-00009D040000}"/>
    <cellStyle name="Millares 33 2 2 4 2" xfId="1155" xr:uid="{00000000-0005-0000-0000-00009E040000}"/>
    <cellStyle name="Millares 33 2 2 5" xfId="1156" xr:uid="{00000000-0005-0000-0000-00009F040000}"/>
    <cellStyle name="Millares 33 2 2 5 2" xfId="1157" xr:uid="{00000000-0005-0000-0000-0000A0040000}"/>
    <cellStyle name="Millares 33 2 2 6" xfId="1158" xr:uid="{00000000-0005-0000-0000-0000A1040000}"/>
    <cellStyle name="Millares 33 2 3" xfId="1159" xr:uid="{00000000-0005-0000-0000-0000A2040000}"/>
    <cellStyle name="Millares 33 2 3 2" xfId="1160" xr:uid="{00000000-0005-0000-0000-0000A3040000}"/>
    <cellStyle name="Millares 33 2 3 2 2" xfId="1161" xr:uid="{00000000-0005-0000-0000-0000A4040000}"/>
    <cellStyle name="Millares 33 2 3 3" xfId="1162" xr:uid="{00000000-0005-0000-0000-0000A5040000}"/>
    <cellStyle name="Millares 33 2 3 3 2" xfId="1163" xr:uid="{00000000-0005-0000-0000-0000A6040000}"/>
    <cellStyle name="Millares 33 2 3 4" xfId="1164" xr:uid="{00000000-0005-0000-0000-0000A7040000}"/>
    <cellStyle name="Millares 33 2 4" xfId="1165" xr:uid="{00000000-0005-0000-0000-0000A8040000}"/>
    <cellStyle name="Millares 33 2 4 2" xfId="1166" xr:uid="{00000000-0005-0000-0000-0000A9040000}"/>
    <cellStyle name="Millares 33 2 5" xfId="1167" xr:uid="{00000000-0005-0000-0000-0000AA040000}"/>
    <cellStyle name="Millares 33 2 5 2" xfId="1168" xr:uid="{00000000-0005-0000-0000-0000AB040000}"/>
    <cellStyle name="Millares 33 2 6" xfId="1169" xr:uid="{00000000-0005-0000-0000-0000AC040000}"/>
    <cellStyle name="Millares 33 3" xfId="1170" xr:uid="{00000000-0005-0000-0000-0000AD040000}"/>
    <cellStyle name="Millares 33 3 2" xfId="1171" xr:uid="{00000000-0005-0000-0000-0000AE040000}"/>
    <cellStyle name="Millares 33 3 2 2" xfId="1172" xr:uid="{00000000-0005-0000-0000-0000AF040000}"/>
    <cellStyle name="Millares 33 3 2 2 2" xfId="1173" xr:uid="{00000000-0005-0000-0000-0000B0040000}"/>
    <cellStyle name="Millares 33 3 2 3" xfId="1174" xr:uid="{00000000-0005-0000-0000-0000B1040000}"/>
    <cellStyle name="Millares 33 3 2 3 2" xfId="1175" xr:uid="{00000000-0005-0000-0000-0000B2040000}"/>
    <cellStyle name="Millares 33 3 2 4" xfId="1176" xr:uid="{00000000-0005-0000-0000-0000B3040000}"/>
    <cellStyle name="Millares 33 3 3" xfId="1177" xr:uid="{00000000-0005-0000-0000-0000B4040000}"/>
    <cellStyle name="Millares 33 3 3 2" xfId="1178" xr:uid="{00000000-0005-0000-0000-0000B5040000}"/>
    <cellStyle name="Millares 33 3 4" xfId="1179" xr:uid="{00000000-0005-0000-0000-0000B6040000}"/>
    <cellStyle name="Millares 33 3 4 2" xfId="1180" xr:uid="{00000000-0005-0000-0000-0000B7040000}"/>
    <cellStyle name="Millares 33 3 5" xfId="1181" xr:uid="{00000000-0005-0000-0000-0000B8040000}"/>
    <cellStyle name="Millares 33 4" xfId="1182" xr:uid="{00000000-0005-0000-0000-0000B9040000}"/>
    <cellStyle name="Millares 33 4 2" xfId="1183" xr:uid="{00000000-0005-0000-0000-0000BA040000}"/>
    <cellStyle name="Millares 33 4 2 2" xfId="1184" xr:uid="{00000000-0005-0000-0000-0000BB040000}"/>
    <cellStyle name="Millares 33 4 3" xfId="1185" xr:uid="{00000000-0005-0000-0000-0000BC040000}"/>
    <cellStyle name="Millares 33 4 3 2" xfId="1186" xr:uid="{00000000-0005-0000-0000-0000BD040000}"/>
    <cellStyle name="Millares 33 4 4" xfId="1187" xr:uid="{00000000-0005-0000-0000-0000BE040000}"/>
    <cellStyle name="Millares 33 5" xfId="1188" xr:uid="{00000000-0005-0000-0000-0000BF040000}"/>
    <cellStyle name="Millares 33 5 2" xfId="1189" xr:uid="{00000000-0005-0000-0000-0000C0040000}"/>
    <cellStyle name="Millares 33 6" xfId="1190" xr:uid="{00000000-0005-0000-0000-0000C1040000}"/>
    <cellStyle name="Millares 33 6 2" xfId="1191" xr:uid="{00000000-0005-0000-0000-0000C2040000}"/>
    <cellStyle name="Millares 33 7" xfId="1192" xr:uid="{00000000-0005-0000-0000-0000C3040000}"/>
    <cellStyle name="Millares 34" xfId="1193" xr:uid="{00000000-0005-0000-0000-0000C4040000}"/>
    <cellStyle name="Millares 35" xfId="1194" xr:uid="{00000000-0005-0000-0000-0000C5040000}"/>
    <cellStyle name="Millares 35 2" xfId="1195" xr:uid="{00000000-0005-0000-0000-0000C6040000}"/>
    <cellStyle name="Millares 35 3" xfId="1196" xr:uid="{00000000-0005-0000-0000-0000C7040000}"/>
    <cellStyle name="Millares 35 3 2" xfId="1197" xr:uid="{00000000-0005-0000-0000-0000C8040000}"/>
    <cellStyle name="Millares 35 3 2 2" xfId="1198" xr:uid="{00000000-0005-0000-0000-0000C9040000}"/>
    <cellStyle name="Millares 35 3 3" xfId="1199" xr:uid="{00000000-0005-0000-0000-0000CA040000}"/>
    <cellStyle name="Millares 35 3 3 2" xfId="1200" xr:uid="{00000000-0005-0000-0000-0000CB040000}"/>
    <cellStyle name="Millares 35 3 4" xfId="1201" xr:uid="{00000000-0005-0000-0000-0000CC040000}"/>
    <cellStyle name="Millares 35 4" xfId="1202" xr:uid="{00000000-0005-0000-0000-0000CD040000}"/>
    <cellStyle name="Millares 35 4 2" xfId="1203" xr:uid="{00000000-0005-0000-0000-0000CE040000}"/>
    <cellStyle name="Millares 35 5" xfId="1204" xr:uid="{00000000-0005-0000-0000-0000CF040000}"/>
    <cellStyle name="Millares 35 5 2" xfId="1205" xr:uid="{00000000-0005-0000-0000-0000D0040000}"/>
    <cellStyle name="Millares 35 6" xfId="1206" xr:uid="{00000000-0005-0000-0000-0000D1040000}"/>
    <cellStyle name="Millares 36" xfId="1207" xr:uid="{00000000-0005-0000-0000-0000D2040000}"/>
    <cellStyle name="Millares 36 2" xfId="1208" xr:uid="{00000000-0005-0000-0000-0000D3040000}"/>
    <cellStyle name="Millares 36 2 2" xfId="1209" xr:uid="{00000000-0005-0000-0000-0000D4040000}"/>
    <cellStyle name="Millares 36 2 2 2" xfId="1210" xr:uid="{00000000-0005-0000-0000-0000D5040000}"/>
    <cellStyle name="Millares 36 2 3" xfId="1211" xr:uid="{00000000-0005-0000-0000-0000D6040000}"/>
    <cellStyle name="Millares 36 2 3 2" xfId="1212" xr:uid="{00000000-0005-0000-0000-0000D7040000}"/>
    <cellStyle name="Millares 36 2 4" xfId="1213" xr:uid="{00000000-0005-0000-0000-0000D8040000}"/>
    <cellStyle name="Millares 36 3" xfId="1214" xr:uid="{00000000-0005-0000-0000-0000D9040000}"/>
    <cellStyle name="Millares 36 3 2" xfId="1215" xr:uid="{00000000-0005-0000-0000-0000DA040000}"/>
    <cellStyle name="Millares 36 4" xfId="1216" xr:uid="{00000000-0005-0000-0000-0000DB040000}"/>
    <cellStyle name="Millares 36 4 2" xfId="1217" xr:uid="{00000000-0005-0000-0000-0000DC040000}"/>
    <cellStyle name="Millares 36 5" xfId="1218" xr:uid="{00000000-0005-0000-0000-0000DD040000}"/>
    <cellStyle name="Millares 37" xfId="1219" xr:uid="{00000000-0005-0000-0000-0000DE040000}"/>
    <cellStyle name="Millares 37 2" xfId="1220" xr:uid="{00000000-0005-0000-0000-0000DF040000}"/>
    <cellStyle name="Millares 37 3" xfId="1221" xr:uid="{00000000-0005-0000-0000-0000E0040000}"/>
    <cellStyle name="Millares 37 3 2" xfId="1222" xr:uid="{00000000-0005-0000-0000-0000E1040000}"/>
    <cellStyle name="Millares 37 3 2 2" xfId="1223" xr:uid="{00000000-0005-0000-0000-0000E2040000}"/>
    <cellStyle name="Millares 37 3 2 2 2" xfId="1224" xr:uid="{00000000-0005-0000-0000-0000E3040000}"/>
    <cellStyle name="Millares 37 3 2 3" xfId="1225" xr:uid="{00000000-0005-0000-0000-0000E4040000}"/>
    <cellStyle name="Millares 37 3 2 3 2" xfId="1226" xr:uid="{00000000-0005-0000-0000-0000E5040000}"/>
    <cellStyle name="Millares 37 3 2 4" xfId="1227" xr:uid="{00000000-0005-0000-0000-0000E6040000}"/>
    <cellStyle name="Millares 37 3 3" xfId="1228" xr:uid="{00000000-0005-0000-0000-0000E7040000}"/>
    <cellStyle name="Millares 37 3 3 2" xfId="1229" xr:uid="{00000000-0005-0000-0000-0000E8040000}"/>
    <cellStyle name="Millares 37 3 4" xfId="1230" xr:uid="{00000000-0005-0000-0000-0000E9040000}"/>
    <cellStyle name="Millares 37 3 4 2" xfId="1231" xr:uid="{00000000-0005-0000-0000-0000EA040000}"/>
    <cellStyle name="Millares 37 3 5" xfId="1232" xr:uid="{00000000-0005-0000-0000-0000EB040000}"/>
    <cellStyle name="Millares 37 4" xfId="1233" xr:uid="{00000000-0005-0000-0000-0000EC040000}"/>
    <cellStyle name="Millares 37 4 2" xfId="1234" xr:uid="{00000000-0005-0000-0000-0000ED040000}"/>
    <cellStyle name="Millares 37 4 2 2" xfId="1235" xr:uid="{00000000-0005-0000-0000-0000EE040000}"/>
    <cellStyle name="Millares 37 4 3" xfId="1236" xr:uid="{00000000-0005-0000-0000-0000EF040000}"/>
    <cellStyle name="Millares 37 4 3 2" xfId="1237" xr:uid="{00000000-0005-0000-0000-0000F0040000}"/>
    <cellStyle name="Millares 37 4 4" xfId="1238" xr:uid="{00000000-0005-0000-0000-0000F1040000}"/>
    <cellStyle name="Millares 37 5" xfId="1239" xr:uid="{00000000-0005-0000-0000-0000F2040000}"/>
    <cellStyle name="Millares 37 5 2" xfId="1240" xr:uid="{00000000-0005-0000-0000-0000F3040000}"/>
    <cellStyle name="Millares 37 6" xfId="1241" xr:uid="{00000000-0005-0000-0000-0000F4040000}"/>
    <cellStyle name="Millares 37 6 2" xfId="1242" xr:uid="{00000000-0005-0000-0000-0000F5040000}"/>
    <cellStyle name="Millares 37 7" xfId="1243" xr:uid="{00000000-0005-0000-0000-0000F6040000}"/>
    <cellStyle name="Millares 38" xfId="1244" xr:uid="{00000000-0005-0000-0000-0000F7040000}"/>
    <cellStyle name="Millares 38 2" xfId="1245" xr:uid="{00000000-0005-0000-0000-0000F8040000}"/>
    <cellStyle name="Millares 38 2 2" xfId="1246" xr:uid="{00000000-0005-0000-0000-0000F9040000}"/>
    <cellStyle name="Millares 38 2 2 2" xfId="1247" xr:uid="{00000000-0005-0000-0000-0000FA040000}"/>
    <cellStyle name="Millares 38 2 3" xfId="1248" xr:uid="{00000000-0005-0000-0000-0000FB040000}"/>
    <cellStyle name="Millares 38 2 3 2" xfId="1249" xr:uid="{00000000-0005-0000-0000-0000FC040000}"/>
    <cellStyle name="Millares 38 2 4" xfId="1250" xr:uid="{00000000-0005-0000-0000-0000FD040000}"/>
    <cellStyle name="Millares 38 3" xfId="1251" xr:uid="{00000000-0005-0000-0000-0000FE040000}"/>
    <cellStyle name="Millares 38 3 2" xfId="1252" xr:uid="{00000000-0005-0000-0000-0000FF040000}"/>
    <cellStyle name="Millares 38 4" xfId="1253" xr:uid="{00000000-0005-0000-0000-000000050000}"/>
    <cellStyle name="Millares 38 4 2" xfId="1254" xr:uid="{00000000-0005-0000-0000-000001050000}"/>
    <cellStyle name="Millares 38 5" xfId="1255" xr:uid="{00000000-0005-0000-0000-000002050000}"/>
    <cellStyle name="Millares 39" xfId="1256" xr:uid="{00000000-0005-0000-0000-000003050000}"/>
    <cellStyle name="Millares 39 2" xfId="1257" xr:uid="{00000000-0005-0000-0000-000004050000}"/>
    <cellStyle name="Millares 39 2 2" xfId="1258" xr:uid="{00000000-0005-0000-0000-000005050000}"/>
    <cellStyle name="Millares 39 2 2 2" xfId="1259" xr:uid="{00000000-0005-0000-0000-000006050000}"/>
    <cellStyle name="Millares 39 2 3" xfId="1260" xr:uid="{00000000-0005-0000-0000-000007050000}"/>
    <cellStyle name="Millares 39 2 3 2" xfId="1261" xr:uid="{00000000-0005-0000-0000-000008050000}"/>
    <cellStyle name="Millares 39 2 4" xfId="1262" xr:uid="{00000000-0005-0000-0000-000009050000}"/>
    <cellStyle name="Millares 39 3" xfId="1263" xr:uid="{00000000-0005-0000-0000-00000A050000}"/>
    <cellStyle name="Millares 39 3 2" xfId="1264" xr:uid="{00000000-0005-0000-0000-00000B050000}"/>
    <cellStyle name="Millares 39 4" xfId="1265" xr:uid="{00000000-0005-0000-0000-00000C050000}"/>
    <cellStyle name="Millares 39 4 2" xfId="1266" xr:uid="{00000000-0005-0000-0000-00000D050000}"/>
    <cellStyle name="Millares 39 5" xfId="1267" xr:uid="{00000000-0005-0000-0000-00000E050000}"/>
    <cellStyle name="Millares 4" xfId="1268" xr:uid="{00000000-0005-0000-0000-00000F050000}"/>
    <cellStyle name="Millares 4 2" xfId="1269" xr:uid="{00000000-0005-0000-0000-000010050000}"/>
    <cellStyle name="Millares 4 2 2" xfId="1270" xr:uid="{00000000-0005-0000-0000-000011050000}"/>
    <cellStyle name="Millares 4 2 2 2" xfId="1271" xr:uid="{00000000-0005-0000-0000-000012050000}"/>
    <cellStyle name="Millares 4 2 2 2 2" xfId="1272" xr:uid="{00000000-0005-0000-0000-000013050000}"/>
    <cellStyle name="Millares 4 2 2 2 2 2" xfId="1273" xr:uid="{00000000-0005-0000-0000-000014050000}"/>
    <cellStyle name="Millares 4 2 2 2 2 2 2" xfId="1274" xr:uid="{00000000-0005-0000-0000-000015050000}"/>
    <cellStyle name="Millares 4 2 2 2 2 3" xfId="1275" xr:uid="{00000000-0005-0000-0000-000016050000}"/>
    <cellStyle name="Millares 4 2 2 2 2 3 2" xfId="1276" xr:uid="{00000000-0005-0000-0000-000017050000}"/>
    <cellStyle name="Millares 4 2 2 2 2 4" xfId="1277" xr:uid="{00000000-0005-0000-0000-000018050000}"/>
    <cellStyle name="Millares 4 2 2 2 3" xfId="1278" xr:uid="{00000000-0005-0000-0000-000019050000}"/>
    <cellStyle name="Millares 4 2 2 2 3 2" xfId="1279" xr:uid="{00000000-0005-0000-0000-00001A050000}"/>
    <cellStyle name="Millares 4 2 2 2 4" xfId="1280" xr:uid="{00000000-0005-0000-0000-00001B050000}"/>
    <cellStyle name="Millares 4 2 2 2 4 2" xfId="1281" xr:uid="{00000000-0005-0000-0000-00001C050000}"/>
    <cellStyle name="Millares 4 2 2 2 5" xfId="1282" xr:uid="{00000000-0005-0000-0000-00001D050000}"/>
    <cellStyle name="Millares 4 2 2 3" xfId="1283" xr:uid="{00000000-0005-0000-0000-00001E050000}"/>
    <cellStyle name="Millares 4 2 2 3 2" xfId="1284" xr:uid="{00000000-0005-0000-0000-00001F050000}"/>
    <cellStyle name="Millares 4 2 2 3 2 2" xfId="1285" xr:uid="{00000000-0005-0000-0000-000020050000}"/>
    <cellStyle name="Millares 4 2 2 3 3" xfId="1286" xr:uid="{00000000-0005-0000-0000-000021050000}"/>
    <cellStyle name="Millares 4 2 2 3 3 2" xfId="1287" xr:uid="{00000000-0005-0000-0000-000022050000}"/>
    <cellStyle name="Millares 4 2 2 3 4" xfId="1288" xr:uid="{00000000-0005-0000-0000-000023050000}"/>
    <cellStyle name="Millares 4 2 2 4" xfId="1289" xr:uid="{00000000-0005-0000-0000-000024050000}"/>
    <cellStyle name="Millares 4 2 2 4 2" xfId="1290" xr:uid="{00000000-0005-0000-0000-000025050000}"/>
    <cellStyle name="Millares 4 2 2 5" xfId="1291" xr:uid="{00000000-0005-0000-0000-000026050000}"/>
    <cellStyle name="Millares 4 2 2 5 2" xfId="1292" xr:uid="{00000000-0005-0000-0000-000027050000}"/>
    <cellStyle name="Millares 4 2 2 6" xfId="1293" xr:uid="{00000000-0005-0000-0000-000028050000}"/>
    <cellStyle name="Millares 4 3" xfId="1294" xr:uid="{00000000-0005-0000-0000-000029050000}"/>
    <cellStyle name="Millares 4 4" xfId="1295" xr:uid="{00000000-0005-0000-0000-00002A050000}"/>
    <cellStyle name="Millares 4 4 2" xfId="1296" xr:uid="{00000000-0005-0000-0000-00002B050000}"/>
    <cellStyle name="Millares 4 4 2 2" xfId="1297" xr:uid="{00000000-0005-0000-0000-00002C050000}"/>
    <cellStyle name="Millares 4 4 2 2 2" xfId="1298" xr:uid="{00000000-0005-0000-0000-00002D050000}"/>
    <cellStyle name="Millares 4 4 2 2 2 2" xfId="1299" xr:uid="{00000000-0005-0000-0000-00002E050000}"/>
    <cellStyle name="Millares 4 4 2 2 3" xfId="1300" xr:uid="{00000000-0005-0000-0000-00002F050000}"/>
    <cellStyle name="Millares 4 4 2 2 3 2" xfId="1301" xr:uid="{00000000-0005-0000-0000-000030050000}"/>
    <cellStyle name="Millares 4 4 2 2 4" xfId="1302" xr:uid="{00000000-0005-0000-0000-000031050000}"/>
    <cellStyle name="Millares 4 4 2 3" xfId="1303" xr:uid="{00000000-0005-0000-0000-000032050000}"/>
    <cellStyle name="Millares 4 4 2 3 2" xfId="1304" xr:uid="{00000000-0005-0000-0000-000033050000}"/>
    <cellStyle name="Millares 4 4 2 4" xfId="1305" xr:uid="{00000000-0005-0000-0000-000034050000}"/>
    <cellStyle name="Millares 4 4 2 4 2" xfId="1306" xr:uid="{00000000-0005-0000-0000-000035050000}"/>
    <cellStyle name="Millares 4 4 2 5" xfId="1307" xr:uid="{00000000-0005-0000-0000-000036050000}"/>
    <cellStyle name="Millares 4 4 3" xfId="1308" xr:uid="{00000000-0005-0000-0000-000037050000}"/>
    <cellStyle name="Millares 4 4 3 2" xfId="1309" xr:uid="{00000000-0005-0000-0000-000038050000}"/>
    <cellStyle name="Millares 4 4 3 2 2" xfId="1310" xr:uid="{00000000-0005-0000-0000-000039050000}"/>
    <cellStyle name="Millares 4 4 3 3" xfId="1311" xr:uid="{00000000-0005-0000-0000-00003A050000}"/>
    <cellStyle name="Millares 4 4 3 3 2" xfId="1312" xr:uid="{00000000-0005-0000-0000-00003B050000}"/>
    <cellStyle name="Millares 4 4 3 4" xfId="1313" xr:uid="{00000000-0005-0000-0000-00003C050000}"/>
    <cellStyle name="Millares 4 4 4" xfId="1314" xr:uid="{00000000-0005-0000-0000-00003D050000}"/>
    <cellStyle name="Millares 4 4 4 2" xfId="1315" xr:uid="{00000000-0005-0000-0000-00003E050000}"/>
    <cellStyle name="Millares 4 4 5" xfId="1316" xr:uid="{00000000-0005-0000-0000-00003F050000}"/>
    <cellStyle name="Millares 4 4 5 2" xfId="1317" xr:uid="{00000000-0005-0000-0000-000040050000}"/>
    <cellStyle name="Millares 4 4 6" xfId="1318" xr:uid="{00000000-0005-0000-0000-000041050000}"/>
    <cellStyle name="Millares 4 5" xfId="1319" xr:uid="{00000000-0005-0000-0000-000042050000}"/>
    <cellStyle name="Millares 4 5 2" xfId="1320" xr:uid="{00000000-0005-0000-0000-000043050000}"/>
    <cellStyle name="Millares 4 6" xfId="1321" xr:uid="{00000000-0005-0000-0000-000044050000}"/>
    <cellStyle name="Millares 40" xfId="1322" xr:uid="{00000000-0005-0000-0000-000045050000}"/>
    <cellStyle name="Millares 41" xfId="1323" xr:uid="{00000000-0005-0000-0000-000046050000}"/>
    <cellStyle name="Millares 41 2" xfId="1324" xr:uid="{00000000-0005-0000-0000-000047050000}"/>
    <cellStyle name="Millares 41 2 2" xfId="1325" xr:uid="{00000000-0005-0000-0000-000048050000}"/>
    <cellStyle name="Millares 41 2 2 2" xfId="1326" xr:uid="{00000000-0005-0000-0000-000049050000}"/>
    <cellStyle name="Millares 41 2 3" xfId="1327" xr:uid="{00000000-0005-0000-0000-00004A050000}"/>
    <cellStyle name="Millares 41 2 3 2" xfId="1328" xr:uid="{00000000-0005-0000-0000-00004B050000}"/>
    <cellStyle name="Millares 41 2 4" xfId="1329" xr:uid="{00000000-0005-0000-0000-00004C050000}"/>
    <cellStyle name="Millares 41 3" xfId="1330" xr:uid="{00000000-0005-0000-0000-00004D050000}"/>
    <cellStyle name="Millares 41 3 2" xfId="1331" xr:uid="{00000000-0005-0000-0000-00004E050000}"/>
    <cellStyle name="Millares 41 4" xfId="1332" xr:uid="{00000000-0005-0000-0000-00004F050000}"/>
    <cellStyle name="Millares 41 4 2" xfId="1333" xr:uid="{00000000-0005-0000-0000-000050050000}"/>
    <cellStyle name="Millares 41 5" xfId="1334" xr:uid="{00000000-0005-0000-0000-000051050000}"/>
    <cellStyle name="Millares 42" xfId="1335" xr:uid="{00000000-0005-0000-0000-000052050000}"/>
    <cellStyle name="Millares 42 2" xfId="1336" xr:uid="{00000000-0005-0000-0000-000053050000}"/>
    <cellStyle name="Millares 43" xfId="1337" xr:uid="{00000000-0005-0000-0000-000054050000}"/>
    <cellStyle name="Millares 43 2" xfId="1338" xr:uid="{00000000-0005-0000-0000-000055050000}"/>
    <cellStyle name="Millares 44" xfId="1339" xr:uid="{00000000-0005-0000-0000-000056050000}"/>
    <cellStyle name="Millares 45" xfId="1340" xr:uid="{00000000-0005-0000-0000-000057050000}"/>
    <cellStyle name="Millares 46" xfId="1341" xr:uid="{00000000-0005-0000-0000-000058050000}"/>
    <cellStyle name="Millares 47" xfId="1342" xr:uid="{00000000-0005-0000-0000-000059050000}"/>
    <cellStyle name="Millares 48" xfId="1343" xr:uid="{00000000-0005-0000-0000-00005A050000}"/>
    <cellStyle name="Millares 49" xfId="1344" xr:uid="{00000000-0005-0000-0000-00005B050000}"/>
    <cellStyle name="Millares 5" xfId="1345" xr:uid="{00000000-0005-0000-0000-00005C050000}"/>
    <cellStyle name="Millares 5 2" xfId="1346" xr:uid="{00000000-0005-0000-0000-00005D050000}"/>
    <cellStyle name="Millares 5 3" xfId="1347" xr:uid="{00000000-0005-0000-0000-00005E050000}"/>
    <cellStyle name="Millares 5 4" xfId="1348" xr:uid="{00000000-0005-0000-0000-00005F050000}"/>
    <cellStyle name="Millares 5 4 2" xfId="1349" xr:uid="{00000000-0005-0000-0000-000060050000}"/>
    <cellStyle name="Millares 5 5" xfId="1350" xr:uid="{00000000-0005-0000-0000-000061050000}"/>
    <cellStyle name="Millares 5 5 2" xfId="1351" xr:uid="{00000000-0005-0000-0000-000062050000}"/>
    <cellStyle name="Millares 5 6" xfId="1352" xr:uid="{00000000-0005-0000-0000-000063050000}"/>
    <cellStyle name="Millares 50" xfId="1353" xr:uid="{00000000-0005-0000-0000-000064050000}"/>
    <cellStyle name="Millares 51" xfId="1354" xr:uid="{00000000-0005-0000-0000-000065050000}"/>
    <cellStyle name="Millares 52" xfId="1355" xr:uid="{00000000-0005-0000-0000-000066050000}"/>
    <cellStyle name="Millares 53" xfId="2852" xr:uid="{00000000-0005-0000-0000-000067050000}"/>
    <cellStyle name="Millares 54" xfId="2882" xr:uid="{00000000-0005-0000-0000-000068050000}"/>
    <cellStyle name="Millares 6" xfId="1356" xr:uid="{00000000-0005-0000-0000-000069050000}"/>
    <cellStyle name="Millares 6 2" xfId="1357" xr:uid="{00000000-0005-0000-0000-00006A050000}"/>
    <cellStyle name="Millares 6 2 2" xfId="1358" xr:uid="{00000000-0005-0000-0000-00006B050000}"/>
    <cellStyle name="Millares 6 2 2 2" xfId="1359" xr:uid="{00000000-0005-0000-0000-00006C050000}"/>
    <cellStyle name="Millares 6 2 2 2 2" xfId="1360" xr:uid="{00000000-0005-0000-0000-00006D050000}"/>
    <cellStyle name="Millares 6 2 2 2 2 2" xfId="1361" xr:uid="{00000000-0005-0000-0000-00006E050000}"/>
    <cellStyle name="Millares 6 2 2 2 3" xfId="1362" xr:uid="{00000000-0005-0000-0000-00006F050000}"/>
    <cellStyle name="Millares 6 2 2 2 3 2" xfId="1363" xr:uid="{00000000-0005-0000-0000-000070050000}"/>
    <cellStyle name="Millares 6 2 2 2 4" xfId="1364" xr:uid="{00000000-0005-0000-0000-000071050000}"/>
    <cellStyle name="Millares 6 2 2 3" xfId="1365" xr:uid="{00000000-0005-0000-0000-000072050000}"/>
    <cellStyle name="Millares 6 2 2 3 2" xfId="1366" xr:uid="{00000000-0005-0000-0000-000073050000}"/>
    <cellStyle name="Millares 6 2 2 4" xfId="1367" xr:uid="{00000000-0005-0000-0000-000074050000}"/>
    <cellStyle name="Millares 6 2 2 4 2" xfId="1368" xr:uid="{00000000-0005-0000-0000-000075050000}"/>
    <cellStyle name="Millares 6 2 2 5" xfId="1369" xr:uid="{00000000-0005-0000-0000-000076050000}"/>
    <cellStyle name="Millares 6 2 2 6" xfId="1370" xr:uid="{00000000-0005-0000-0000-000077050000}"/>
    <cellStyle name="Millares 6 2 3" xfId="1371" xr:uid="{00000000-0005-0000-0000-000078050000}"/>
    <cellStyle name="Millares 6 2 3 2" xfId="1372" xr:uid="{00000000-0005-0000-0000-000079050000}"/>
    <cellStyle name="Millares 6 2 3 2 2" xfId="1373" xr:uid="{00000000-0005-0000-0000-00007A050000}"/>
    <cellStyle name="Millares 6 2 3 3" xfId="1374" xr:uid="{00000000-0005-0000-0000-00007B050000}"/>
    <cellStyle name="Millares 6 2 3 3 2" xfId="1375" xr:uid="{00000000-0005-0000-0000-00007C050000}"/>
    <cellStyle name="Millares 6 2 3 4" xfId="1376" xr:uid="{00000000-0005-0000-0000-00007D050000}"/>
    <cellStyle name="Millares 6 2 4" xfId="1377" xr:uid="{00000000-0005-0000-0000-00007E050000}"/>
    <cellStyle name="Millares 6 2 4 2" xfId="1378" xr:uid="{00000000-0005-0000-0000-00007F050000}"/>
    <cellStyle name="Millares 6 2 5" xfId="1379" xr:uid="{00000000-0005-0000-0000-000080050000}"/>
    <cellStyle name="Millares 6 2 5 2" xfId="1380" xr:uid="{00000000-0005-0000-0000-000081050000}"/>
    <cellStyle name="Millares 6 2 6" xfId="1381" xr:uid="{00000000-0005-0000-0000-000082050000}"/>
    <cellStyle name="Millares 6 2 7" xfId="1382" xr:uid="{00000000-0005-0000-0000-000083050000}"/>
    <cellStyle name="Millares 6 3" xfId="1383" xr:uid="{00000000-0005-0000-0000-000084050000}"/>
    <cellStyle name="Millares 6 3 2" xfId="1384" xr:uid="{00000000-0005-0000-0000-000085050000}"/>
    <cellStyle name="Millares 6 4" xfId="1385" xr:uid="{00000000-0005-0000-0000-000086050000}"/>
    <cellStyle name="Millares 6 5" xfId="1386" xr:uid="{00000000-0005-0000-0000-000087050000}"/>
    <cellStyle name="Millares 7" xfId="1387" xr:uid="{00000000-0005-0000-0000-000088050000}"/>
    <cellStyle name="Millares 7 2" xfId="1388" xr:uid="{00000000-0005-0000-0000-000089050000}"/>
    <cellStyle name="Millares 7 2 2" xfId="1389" xr:uid="{00000000-0005-0000-0000-00008A050000}"/>
    <cellStyle name="Millares 7 2 2 2" xfId="1390" xr:uid="{00000000-0005-0000-0000-00008B050000}"/>
    <cellStyle name="Millares 7 2 2 2 2" xfId="1391" xr:uid="{00000000-0005-0000-0000-00008C050000}"/>
    <cellStyle name="Millares 7 2 2 2 2 2" xfId="1392" xr:uid="{00000000-0005-0000-0000-00008D050000}"/>
    <cellStyle name="Millares 7 2 2 2 3" xfId="1393" xr:uid="{00000000-0005-0000-0000-00008E050000}"/>
    <cellStyle name="Millares 7 2 2 2 3 2" xfId="1394" xr:uid="{00000000-0005-0000-0000-00008F050000}"/>
    <cellStyle name="Millares 7 2 2 2 4" xfId="1395" xr:uid="{00000000-0005-0000-0000-000090050000}"/>
    <cellStyle name="Millares 7 2 2 3" xfId="1396" xr:uid="{00000000-0005-0000-0000-000091050000}"/>
    <cellStyle name="Millares 7 2 2 3 2" xfId="1397" xr:uid="{00000000-0005-0000-0000-000092050000}"/>
    <cellStyle name="Millares 7 2 2 4" xfId="1398" xr:uid="{00000000-0005-0000-0000-000093050000}"/>
    <cellStyle name="Millares 7 2 2 4 2" xfId="1399" xr:uid="{00000000-0005-0000-0000-000094050000}"/>
    <cellStyle name="Millares 7 2 2 5" xfId="1400" xr:uid="{00000000-0005-0000-0000-000095050000}"/>
    <cellStyle name="Millares 7 2 3" xfId="1401" xr:uid="{00000000-0005-0000-0000-000096050000}"/>
    <cellStyle name="Millares 7 2 3 2" xfId="1402" xr:uid="{00000000-0005-0000-0000-000097050000}"/>
    <cellStyle name="Millares 7 2 3 2 2" xfId="1403" xr:uid="{00000000-0005-0000-0000-000098050000}"/>
    <cellStyle name="Millares 7 2 3 3" xfId="1404" xr:uid="{00000000-0005-0000-0000-000099050000}"/>
    <cellStyle name="Millares 7 2 3 3 2" xfId="1405" xr:uid="{00000000-0005-0000-0000-00009A050000}"/>
    <cellStyle name="Millares 7 2 3 4" xfId="1406" xr:uid="{00000000-0005-0000-0000-00009B050000}"/>
    <cellStyle name="Millares 7 2 4" xfId="1407" xr:uid="{00000000-0005-0000-0000-00009C050000}"/>
    <cellStyle name="Millares 7 2 4 2" xfId="1408" xr:uid="{00000000-0005-0000-0000-00009D050000}"/>
    <cellStyle name="Millares 7 2 5" xfId="1409" xr:uid="{00000000-0005-0000-0000-00009E050000}"/>
    <cellStyle name="Millares 7 2 5 2" xfId="1410" xr:uid="{00000000-0005-0000-0000-00009F050000}"/>
    <cellStyle name="Millares 7 2 6" xfId="1411" xr:uid="{00000000-0005-0000-0000-0000A0050000}"/>
    <cellStyle name="Millares 7 3" xfId="1412" xr:uid="{00000000-0005-0000-0000-0000A1050000}"/>
    <cellStyle name="Millares 7 3 2" xfId="1413" xr:uid="{00000000-0005-0000-0000-0000A2050000}"/>
    <cellStyle name="Millares 7 3 2 2" xfId="1414" xr:uid="{00000000-0005-0000-0000-0000A3050000}"/>
    <cellStyle name="Millares 7 3 2 2 2" xfId="1415" xr:uid="{00000000-0005-0000-0000-0000A4050000}"/>
    <cellStyle name="Millares 7 3 2 3" xfId="1416" xr:uid="{00000000-0005-0000-0000-0000A5050000}"/>
    <cellStyle name="Millares 7 3 2 3 2" xfId="1417" xr:uid="{00000000-0005-0000-0000-0000A6050000}"/>
    <cellStyle name="Millares 7 3 2 4" xfId="1418" xr:uid="{00000000-0005-0000-0000-0000A7050000}"/>
    <cellStyle name="Millares 7 3 3" xfId="1419" xr:uid="{00000000-0005-0000-0000-0000A8050000}"/>
    <cellStyle name="Millares 7 3 3 2" xfId="1420" xr:uid="{00000000-0005-0000-0000-0000A9050000}"/>
    <cellStyle name="Millares 7 3 4" xfId="1421" xr:uid="{00000000-0005-0000-0000-0000AA050000}"/>
    <cellStyle name="Millares 7 3 4 2" xfId="1422" xr:uid="{00000000-0005-0000-0000-0000AB050000}"/>
    <cellStyle name="Millares 7 3 5" xfId="1423" xr:uid="{00000000-0005-0000-0000-0000AC050000}"/>
    <cellStyle name="Millares 7 4" xfId="1424" xr:uid="{00000000-0005-0000-0000-0000AD050000}"/>
    <cellStyle name="Millares 7 4 2" xfId="1425" xr:uid="{00000000-0005-0000-0000-0000AE050000}"/>
    <cellStyle name="Millares 7 4 2 2" xfId="1426" xr:uid="{00000000-0005-0000-0000-0000AF050000}"/>
    <cellStyle name="Millares 7 4 3" xfId="1427" xr:uid="{00000000-0005-0000-0000-0000B0050000}"/>
    <cellStyle name="Millares 7 4 3 2" xfId="1428" xr:uid="{00000000-0005-0000-0000-0000B1050000}"/>
    <cellStyle name="Millares 7 4 4" xfId="1429" xr:uid="{00000000-0005-0000-0000-0000B2050000}"/>
    <cellStyle name="Millares 7 5" xfId="1430" xr:uid="{00000000-0005-0000-0000-0000B3050000}"/>
    <cellStyle name="Millares 7 5 2" xfId="1431" xr:uid="{00000000-0005-0000-0000-0000B4050000}"/>
    <cellStyle name="Millares 7 6" xfId="1432" xr:uid="{00000000-0005-0000-0000-0000B5050000}"/>
    <cellStyle name="Millares 7 6 2" xfId="1433" xr:uid="{00000000-0005-0000-0000-0000B6050000}"/>
    <cellStyle name="Millares 7 7" xfId="1434" xr:uid="{00000000-0005-0000-0000-0000B7050000}"/>
    <cellStyle name="Millares 8" xfId="1435" xr:uid="{00000000-0005-0000-0000-0000B8050000}"/>
    <cellStyle name="Millares 8 2" xfId="1436" xr:uid="{00000000-0005-0000-0000-0000B9050000}"/>
    <cellStyle name="Millares 8 2 2" xfId="1437" xr:uid="{00000000-0005-0000-0000-0000BA050000}"/>
    <cellStyle name="Millares 8 2 2 2" xfId="1438" xr:uid="{00000000-0005-0000-0000-0000BB050000}"/>
    <cellStyle name="Millares 8 2 2 2 2" xfId="1439" xr:uid="{00000000-0005-0000-0000-0000BC050000}"/>
    <cellStyle name="Millares 8 2 2 2 2 2" xfId="1440" xr:uid="{00000000-0005-0000-0000-0000BD050000}"/>
    <cellStyle name="Millares 8 2 2 2 3" xfId="1441" xr:uid="{00000000-0005-0000-0000-0000BE050000}"/>
    <cellStyle name="Millares 8 2 2 2 3 2" xfId="1442" xr:uid="{00000000-0005-0000-0000-0000BF050000}"/>
    <cellStyle name="Millares 8 2 2 2 4" xfId="1443" xr:uid="{00000000-0005-0000-0000-0000C0050000}"/>
    <cellStyle name="Millares 8 2 2 3" xfId="1444" xr:uid="{00000000-0005-0000-0000-0000C1050000}"/>
    <cellStyle name="Millares 8 2 2 3 2" xfId="1445" xr:uid="{00000000-0005-0000-0000-0000C2050000}"/>
    <cellStyle name="Millares 8 2 2 4" xfId="1446" xr:uid="{00000000-0005-0000-0000-0000C3050000}"/>
    <cellStyle name="Millares 8 2 2 4 2" xfId="1447" xr:uid="{00000000-0005-0000-0000-0000C4050000}"/>
    <cellStyle name="Millares 8 2 2 5" xfId="1448" xr:uid="{00000000-0005-0000-0000-0000C5050000}"/>
    <cellStyle name="Millares 8 2 3" xfId="1449" xr:uid="{00000000-0005-0000-0000-0000C6050000}"/>
    <cellStyle name="Millares 8 2 3 2" xfId="1450" xr:uid="{00000000-0005-0000-0000-0000C7050000}"/>
    <cellStyle name="Millares 8 2 3 2 2" xfId="1451" xr:uid="{00000000-0005-0000-0000-0000C8050000}"/>
    <cellStyle name="Millares 8 2 3 3" xfId="1452" xr:uid="{00000000-0005-0000-0000-0000C9050000}"/>
    <cellStyle name="Millares 8 2 3 3 2" xfId="1453" xr:uid="{00000000-0005-0000-0000-0000CA050000}"/>
    <cellStyle name="Millares 8 2 3 4" xfId="1454" xr:uid="{00000000-0005-0000-0000-0000CB050000}"/>
    <cellStyle name="Millares 8 2 4" xfId="1455" xr:uid="{00000000-0005-0000-0000-0000CC050000}"/>
    <cellStyle name="Millares 8 2 4 2" xfId="1456" xr:uid="{00000000-0005-0000-0000-0000CD050000}"/>
    <cellStyle name="Millares 8 2 5" xfId="1457" xr:uid="{00000000-0005-0000-0000-0000CE050000}"/>
    <cellStyle name="Millares 8 2 5 2" xfId="1458" xr:uid="{00000000-0005-0000-0000-0000CF050000}"/>
    <cellStyle name="Millares 8 2 6" xfId="1459" xr:uid="{00000000-0005-0000-0000-0000D0050000}"/>
    <cellStyle name="Millares 8 3" xfId="1460" xr:uid="{00000000-0005-0000-0000-0000D1050000}"/>
    <cellStyle name="Millares 8 3 2" xfId="1461" xr:uid="{00000000-0005-0000-0000-0000D2050000}"/>
    <cellStyle name="Millares 8 3 2 2" xfId="1462" xr:uid="{00000000-0005-0000-0000-0000D3050000}"/>
    <cellStyle name="Millares 8 3 3" xfId="1463" xr:uid="{00000000-0005-0000-0000-0000D4050000}"/>
    <cellStyle name="Millares 8 3 3 2" xfId="1464" xr:uid="{00000000-0005-0000-0000-0000D5050000}"/>
    <cellStyle name="Millares 8 3 4" xfId="1465" xr:uid="{00000000-0005-0000-0000-0000D6050000}"/>
    <cellStyle name="Millares 8 4" xfId="1466" xr:uid="{00000000-0005-0000-0000-0000D7050000}"/>
    <cellStyle name="Millares 8 4 2" xfId="1467" xr:uid="{00000000-0005-0000-0000-0000D8050000}"/>
    <cellStyle name="Millares 8 5" xfId="1468" xr:uid="{00000000-0005-0000-0000-0000D9050000}"/>
    <cellStyle name="Millares 8 5 2" xfId="1469" xr:uid="{00000000-0005-0000-0000-0000DA050000}"/>
    <cellStyle name="Millares 8 6" xfId="1470" xr:uid="{00000000-0005-0000-0000-0000DB050000}"/>
    <cellStyle name="Millares 9" xfId="1471" xr:uid="{00000000-0005-0000-0000-0000DC050000}"/>
    <cellStyle name="Millares 9 2" xfId="1472" xr:uid="{00000000-0005-0000-0000-0000DD050000}"/>
    <cellStyle name="Millares 9 2 2" xfId="1473" xr:uid="{00000000-0005-0000-0000-0000DE050000}"/>
    <cellStyle name="Millares 9 2 2 2" xfId="1474" xr:uid="{00000000-0005-0000-0000-0000DF050000}"/>
    <cellStyle name="Millares 9 2 3" xfId="1475" xr:uid="{00000000-0005-0000-0000-0000E0050000}"/>
    <cellStyle name="Millares 9 2 3 2" xfId="1476" xr:uid="{00000000-0005-0000-0000-0000E1050000}"/>
    <cellStyle name="Millares 9 2 4" xfId="1477" xr:uid="{00000000-0005-0000-0000-0000E2050000}"/>
    <cellStyle name="Millares 9 3" xfId="1478" xr:uid="{00000000-0005-0000-0000-0000E3050000}"/>
    <cellStyle name="Millares 9 3 2" xfId="1479" xr:uid="{00000000-0005-0000-0000-0000E4050000}"/>
    <cellStyle name="Millares 9 4" xfId="1480" xr:uid="{00000000-0005-0000-0000-0000E5050000}"/>
    <cellStyle name="Millares 9 4 2" xfId="1481" xr:uid="{00000000-0005-0000-0000-0000E6050000}"/>
    <cellStyle name="Millares 9 5" xfId="1482" xr:uid="{00000000-0005-0000-0000-0000E7050000}"/>
    <cellStyle name="Moeda" xfId="1483" xr:uid="{00000000-0005-0000-0000-0000E8050000}"/>
    <cellStyle name="Moneda" xfId="1484" builtinId="4"/>
    <cellStyle name="Moneda 2" xfId="1485" xr:uid="{00000000-0005-0000-0000-0000EA050000}"/>
    <cellStyle name="Moneda 3" xfId="1486" xr:uid="{00000000-0005-0000-0000-0000EB050000}"/>
    <cellStyle name="Moneda 4" xfId="1487" xr:uid="{00000000-0005-0000-0000-0000EC050000}"/>
    <cellStyle name="Neutral" xfId="1488" builtinId="28" customBuiltin="1"/>
    <cellStyle name="Normal" xfId="0" builtinId="0"/>
    <cellStyle name="Normal 10" xfId="1489" xr:uid="{00000000-0005-0000-0000-0000EF050000}"/>
    <cellStyle name="Normal 10 2" xfId="1490" xr:uid="{00000000-0005-0000-0000-0000F0050000}"/>
    <cellStyle name="Normal 10 3" xfId="1491" xr:uid="{00000000-0005-0000-0000-0000F1050000}"/>
    <cellStyle name="Normal 11" xfId="1492" xr:uid="{00000000-0005-0000-0000-0000F2050000}"/>
    <cellStyle name="Normal 11 2" xfId="1493" xr:uid="{00000000-0005-0000-0000-0000F3050000}"/>
    <cellStyle name="Normal 11 2 2" xfId="1494" xr:uid="{00000000-0005-0000-0000-0000F4050000}"/>
    <cellStyle name="Normal 11 3" xfId="1495" xr:uid="{00000000-0005-0000-0000-0000F5050000}"/>
    <cellStyle name="Normal 11 4" xfId="1496" xr:uid="{00000000-0005-0000-0000-0000F6050000}"/>
    <cellStyle name="Normal 12" xfId="1497" xr:uid="{00000000-0005-0000-0000-0000F7050000}"/>
    <cellStyle name="Normal 12 2" xfId="1498" xr:uid="{00000000-0005-0000-0000-0000F8050000}"/>
    <cellStyle name="Normal 12 2 2" xfId="1499" xr:uid="{00000000-0005-0000-0000-0000F9050000}"/>
    <cellStyle name="Normal 12 2 2 2" xfId="1500" xr:uid="{00000000-0005-0000-0000-0000FA050000}"/>
    <cellStyle name="Normal 12 2 2 2 2" xfId="1501" xr:uid="{00000000-0005-0000-0000-0000FB050000}"/>
    <cellStyle name="Normal 12 2 2 2 2 2" xfId="1502" xr:uid="{00000000-0005-0000-0000-0000FC050000}"/>
    <cellStyle name="Normal 12 2 2 2 3" xfId="1503" xr:uid="{00000000-0005-0000-0000-0000FD050000}"/>
    <cellStyle name="Normal 12 2 2 2 3 2" xfId="1504" xr:uid="{00000000-0005-0000-0000-0000FE050000}"/>
    <cellStyle name="Normal 12 2 2 2 4" xfId="1505" xr:uid="{00000000-0005-0000-0000-0000FF050000}"/>
    <cellStyle name="Normal 12 2 2 3" xfId="1506" xr:uid="{00000000-0005-0000-0000-000000060000}"/>
    <cellStyle name="Normal 12 2 2 3 2" xfId="1507" xr:uid="{00000000-0005-0000-0000-000001060000}"/>
    <cellStyle name="Normal 12 2 2 4" xfId="1508" xr:uid="{00000000-0005-0000-0000-000002060000}"/>
    <cellStyle name="Normal 12 2 2 4 2" xfId="1509" xr:uid="{00000000-0005-0000-0000-000003060000}"/>
    <cellStyle name="Normal 12 2 2 5" xfId="1510" xr:uid="{00000000-0005-0000-0000-000004060000}"/>
    <cellStyle name="Normal 12 2 3" xfId="1511" xr:uid="{00000000-0005-0000-0000-000005060000}"/>
    <cellStyle name="Normal 12 2 3 2" xfId="1512" xr:uid="{00000000-0005-0000-0000-000006060000}"/>
    <cellStyle name="Normal 12 2 3 2 2" xfId="1513" xr:uid="{00000000-0005-0000-0000-000007060000}"/>
    <cellStyle name="Normal 12 2 3 3" xfId="1514" xr:uid="{00000000-0005-0000-0000-000008060000}"/>
    <cellStyle name="Normal 12 2 3 3 2" xfId="1515" xr:uid="{00000000-0005-0000-0000-000009060000}"/>
    <cellStyle name="Normal 12 2 3 4" xfId="1516" xr:uid="{00000000-0005-0000-0000-00000A060000}"/>
    <cellStyle name="Normal 12 2 4" xfId="1517" xr:uid="{00000000-0005-0000-0000-00000B060000}"/>
    <cellStyle name="Normal 12 2 4 2" xfId="1518" xr:uid="{00000000-0005-0000-0000-00000C060000}"/>
    <cellStyle name="Normal 12 2 5" xfId="1519" xr:uid="{00000000-0005-0000-0000-00000D060000}"/>
    <cellStyle name="Normal 12 2 5 2" xfId="1520" xr:uid="{00000000-0005-0000-0000-00000E060000}"/>
    <cellStyle name="Normal 12 2 6" xfId="1521" xr:uid="{00000000-0005-0000-0000-00000F060000}"/>
    <cellStyle name="Normal 12 3" xfId="1522" xr:uid="{00000000-0005-0000-0000-000010060000}"/>
    <cellStyle name="Normal 12 3 2" xfId="1523" xr:uid="{00000000-0005-0000-0000-000011060000}"/>
    <cellStyle name="Normal 12 3 2 2" xfId="1524" xr:uid="{00000000-0005-0000-0000-000012060000}"/>
    <cellStyle name="Normal 12 3 2 2 2" xfId="1525" xr:uid="{00000000-0005-0000-0000-000013060000}"/>
    <cellStyle name="Normal 12 3 2 3" xfId="1526" xr:uid="{00000000-0005-0000-0000-000014060000}"/>
    <cellStyle name="Normal 12 3 2 3 2" xfId="1527" xr:uid="{00000000-0005-0000-0000-000015060000}"/>
    <cellStyle name="Normal 12 3 2 4" xfId="1528" xr:uid="{00000000-0005-0000-0000-000016060000}"/>
    <cellStyle name="Normal 12 3 3" xfId="1529" xr:uid="{00000000-0005-0000-0000-000017060000}"/>
    <cellStyle name="Normal 12 3 3 2" xfId="1530" xr:uid="{00000000-0005-0000-0000-000018060000}"/>
    <cellStyle name="Normal 12 3 4" xfId="1531" xr:uid="{00000000-0005-0000-0000-000019060000}"/>
    <cellStyle name="Normal 12 3 4 2" xfId="1532" xr:uid="{00000000-0005-0000-0000-00001A060000}"/>
    <cellStyle name="Normal 12 3 5" xfId="1533" xr:uid="{00000000-0005-0000-0000-00001B060000}"/>
    <cellStyle name="Normal 12 4" xfId="1534" xr:uid="{00000000-0005-0000-0000-00001C060000}"/>
    <cellStyle name="Normal 12 4 2" xfId="1535" xr:uid="{00000000-0005-0000-0000-00001D060000}"/>
    <cellStyle name="Normal 12 4 2 2" xfId="1536" xr:uid="{00000000-0005-0000-0000-00001E060000}"/>
    <cellStyle name="Normal 12 4 2 2 2" xfId="1537" xr:uid="{00000000-0005-0000-0000-00001F060000}"/>
    <cellStyle name="Normal 12 4 2 3" xfId="1538" xr:uid="{00000000-0005-0000-0000-000020060000}"/>
    <cellStyle name="Normal 12 4 2 3 2" xfId="1539" xr:uid="{00000000-0005-0000-0000-000021060000}"/>
    <cellStyle name="Normal 12 4 2 4" xfId="1540" xr:uid="{00000000-0005-0000-0000-000022060000}"/>
    <cellStyle name="Normal 12 4 3" xfId="1541" xr:uid="{00000000-0005-0000-0000-000023060000}"/>
    <cellStyle name="Normal 12 4 3 2" xfId="1542" xr:uid="{00000000-0005-0000-0000-000024060000}"/>
    <cellStyle name="Normal 12 4 4" xfId="1543" xr:uid="{00000000-0005-0000-0000-000025060000}"/>
    <cellStyle name="Normal 12 4 4 2" xfId="1544" xr:uid="{00000000-0005-0000-0000-000026060000}"/>
    <cellStyle name="Normal 12 4 5" xfId="1545" xr:uid="{00000000-0005-0000-0000-000027060000}"/>
    <cellStyle name="Normal 12 5" xfId="1546" xr:uid="{00000000-0005-0000-0000-000028060000}"/>
    <cellStyle name="Normal 12 5 2" xfId="1547" xr:uid="{00000000-0005-0000-0000-000029060000}"/>
    <cellStyle name="Normal 12 5 2 2" xfId="1548" xr:uid="{00000000-0005-0000-0000-00002A060000}"/>
    <cellStyle name="Normal 12 5 2 2 2" xfId="1549" xr:uid="{00000000-0005-0000-0000-00002B060000}"/>
    <cellStyle name="Normal 12 5 2 3" xfId="1550" xr:uid="{00000000-0005-0000-0000-00002C060000}"/>
    <cellStyle name="Normal 12 5 2 3 2" xfId="1551" xr:uid="{00000000-0005-0000-0000-00002D060000}"/>
    <cellStyle name="Normal 12 5 2 4" xfId="1552" xr:uid="{00000000-0005-0000-0000-00002E060000}"/>
    <cellStyle name="Normal 12 5 3" xfId="1553" xr:uid="{00000000-0005-0000-0000-00002F060000}"/>
    <cellStyle name="Normal 12 5 3 2" xfId="1554" xr:uid="{00000000-0005-0000-0000-000030060000}"/>
    <cellStyle name="Normal 12 5 4" xfId="1555" xr:uid="{00000000-0005-0000-0000-000031060000}"/>
    <cellStyle name="Normal 12 5 4 2" xfId="1556" xr:uid="{00000000-0005-0000-0000-000032060000}"/>
    <cellStyle name="Normal 12 5 5" xfId="1557" xr:uid="{00000000-0005-0000-0000-000033060000}"/>
    <cellStyle name="Normal 12 6" xfId="1558" xr:uid="{00000000-0005-0000-0000-000034060000}"/>
    <cellStyle name="Normal 12 6 2" xfId="1559" xr:uid="{00000000-0005-0000-0000-000035060000}"/>
    <cellStyle name="Normal 12 6 2 2" xfId="1560" xr:uid="{00000000-0005-0000-0000-000036060000}"/>
    <cellStyle name="Normal 12 6 3" xfId="1561" xr:uid="{00000000-0005-0000-0000-000037060000}"/>
    <cellStyle name="Normal 12 6 3 2" xfId="1562" xr:uid="{00000000-0005-0000-0000-000038060000}"/>
    <cellStyle name="Normal 12 6 4" xfId="1563" xr:uid="{00000000-0005-0000-0000-000039060000}"/>
    <cellStyle name="Normal 12 7" xfId="1564" xr:uid="{00000000-0005-0000-0000-00003A060000}"/>
    <cellStyle name="Normal 12 8" xfId="1565" xr:uid="{00000000-0005-0000-0000-00003B060000}"/>
    <cellStyle name="Normal 12 8 2" xfId="1566" xr:uid="{00000000-0005-0000-0000-00003C060000}"/>
    <cellStyle name="Normal 13" xfId="1567" xr:uid="{00000000-0005-0000-0000-00003D060000}"/>
    <cellStyle name="Normal 13 2" xfId="1568" xr:uid="{00000000-0005-0000-0000-00003E060000}"/>
    <cellStyle name="Normal 13 2 2" xfId="1569" xr:uid="{00000000-0005-0000-0000-00003F060000}"/>
    <cellStyle name="Normal 13 2 2 2" xfId="1570" xr:uid="{00000000-0005-0000-0000-000040060000}"/>
    <cellStyle name="Normal 13 2 2 2 2" xfId="1571" xr:uid="{00000000-0005-0000-0000-000041060000}"/>
    <cellStyle name="Normal 13 2 2 3" xfId="1572" xr:uid="{00000000-0005-0000-0000-000042060000}"/>
    <cellStyle name="Normal 13 2 2 3 2" xfId="1573" xr:uid="{00000000-0005-0000-0000-000043060000}"/>
    <cellStyle name="Normal 13 2 2 4" xfId="1574" xr:uid="{00000000-0005-0000-0000-000044060000}"/>
    <cellStyle name="Normal 13 2 3" xfId="1575" xr:uid="{00000000-0005-0000-0000-000045060000}"/>
    <cellStyle name="Normal 13 2 3 2" xfId="1576" xr:uid="{00000000-0005-0000-0000-000046060000}"/>
    <cellStyle name="Normal 13 2 4" xfId="1577" xr:uid="{00000000-0005-0000-0000-000047060000}"/>
    <cellStyle name="Normal 13 2 4 2" xfId="1578" xr:uid="{00000000-0005-0000-0000-000048060000}"/>
    <cellStyle name="Normal 13 2 5" xfId="1579" xr:uid="{00000000-0005-0000-0000-000049060000}"/>
    <cellStyle name="Normal 13 3" xfId="1580" xr:uid="{00000000-0005-0000-0000-00004A060000}"/>
    <cellStyle name="Normal 13 4" xfId="1581" xr:uid="{00000000-0005-0000-0000-00004B060000}"/>
    <cellStyle name="Normal 13 4 2" xfId="1582" xr:uid="{00000000-0005-0000-0000-00004C060000}"/>
    <cellStyle name="Normal 13 4 2 2" xfId="1583" xr:uid="{00000000-0005-0000-0000-00004D060000}"/>
    <cellStyle name="Normal 13 4 2 2 2" xfId="1584" xr:uid="{00000000-0005-0000-0000-00004E060000}"/>
    <cellStyle name="Normal 13 4 2 3" xfId="1585" xr:uid="{00000000-0005-0000-0000-00004F060000}"/>
    <cellStyle name="Normal 13 4 2 3 2" xfId="1586" xr:uid="{00000000-0005-0000-0000-000050060000}"/>
    <cellStyle name="Normal 13 4 2 4" xfId="1587" xr:uid="{00000000-0005-0000-0000-000051060000}"/>
    <cellStyle name="Normal 13 4 3" xfId="1588" xr:uid="{00000000-0005-0000-0000-000052060000}"/>
    <cellStyle name="Normal 13 4 3 2" xfId="1589" xr:uid="{00000000-0005-0000-0000-000053060000}"/>
    <cellStyle name="Normal 13 4 4" xfId="1590" xr:uid="{00000000-0005-0000-0000-000054060000}"/>
    <cellStyle name="Normal 13 4 4 2" xfId="1591" xr:uid="{00000000-0005-0000-0000-000055060000}"/>
    <cellStyle name="Normal 13 4 5" xfId="1592" xr:uid="{00000000-0005-0000-0000-000056060000}"/>
    <cellStyle name="Normal 13 5" xfId="1593" xr:uid="{00000000-0005-0000-0000-000057060000}"/>
    <cellStyle name="Normal 13 5 2" xfId="1594" xr:uid="{00000000-0005-0000-0000-000058060000}"/>
    <cellStyle name="Normal 13 5 2 2" xfId="1595" xr:uid="{00000000-0005-0000-0000-000059060000}"/>
    <cellStyle name="Normal 13 5 3" xfId="1596" xr:uid="{00000000-0005-0000-0000-00005A060000}"/>
    <cellStyle name="Normal 13 5 3 2" xfId="1597" xr:uid="{00000000-0005-0000-0000-00005B060000}"/>
    <cellStyle name="Normal 13 5 4" xfId="1598" xr:uid="{00000000-0005-0000-0000-00005C060000}"/>
    <cellStyle name="Normal 13 6" xfId="1599" xr:uid="{00000000-0005-0000-0000-00005D060000}"/>
    <cellStyle name="Normal 13 6 2" xfId="1600" xr:uid="{00000000-0005-0000-0000-00005E060000}"/>
    <cellStyle name="Normal 13 7" xfId="1601" xr:uid="{00000000-0005-0000-0000-00005F060000}"/>
    <cellStyle name="Normal 13 7 2" xfId="1602" xr:uid="{00000000-0005-0000-0000-000060060000}"/>
    <cellStyle name="Normal 13 8" xfId="1603" xr:uid="{00000000-0005-0000-0000-000061060000}"/>
    <cellStyle name="Normal 14" xfId="1604" xr:uid="{00000000-0005-0000-0000-000062060000}"/>
    <cellStyle name="Normal 14 2" xfId="1605" xr:uid="{00000000-0005-0000-0000-000063060000}"/>
    <cellStyle name="Normal 14 2 2" xfId="1606" xr:uid="{00000000-0005-0000-0000-000064060000}"/>
    <cellStyle name="Normal 14 2 2 2" xfId="1607" xr:uid="{00000000-0005-0000-0000-000065060000}"/>
    <cellStyle name="Normal 14 2 2 2 2" xfId="1608" xr:uid="{00000000-0005-0000-0000-000066060000}"/>
    <cellStyle name="Normal 14 2 2 3" xfId="1609" xr:uid="{00000000-0005-0000-0000-000067060000}"/>
    <cellStyle name="Normal 14 2 2 3 2" xfId="1610" xr:uid="{00000000-0005-0000-0000-000068060000}"/>
    <cellStyle name="Normal 14 2 2 4" xfId="1611" xr:uid="{00000000-0005-0000-0000-000069060000}"/>
    <cellStyle name="Normal 14 2 3" xfId="1612" xr:uid="{00000000-0005-0000-0000-00006A060000}"/>
    <cellStyle name="Normal 14 2 3 2" xfId="1613" xr:uid="{00000000-0005-0000-0000-00006B060000}"/>
    <cellStyle name="Normal 14 2 4" xfId="1614" xr:uid="{00000000-0005-0000-0000-00006C060000}"/>
    <cellStyle name="Normal 14 2 4 2" xfId="1615" xr:uid="{00000000-0005-0000-0000-00006D060000}"/>
    <cellStyle name="Normal 14 2 5" xfId="1616" xr:uid="{00000000-0005-0000-0000-00006E060000}"/>
    <cellStyle name="Normal 14 3" xfId="1617" xr:uid="{00000000-0005-0000-0000-00006F060000}"/>
    <cellStyle name="Normal 14 3 2" xfId="1618" xr:uid="{00000000-0005-0000-0000-000070060000}"/>
    <cellStyle name="Normal 15" xfId="1619" xr:uid="{00000000-0005-0000-0000-000071060000}"/>
    <cellStyle name="Normal 15 2" xfId="1620" xr:uid="{00000000-0005-0000-0000-000072060000}"/>
    <cellStyle name="Normal 15 2 2" xfId="1621" xr:uid="{00000000-0005-0000-0000-000073060000}"/>
    <cellStyle name="Normal 15 2 2 2" xfId="1622" xr:uid="{00000000-0005-0000-0000-000074060000}"/>
    <cellStyle name="Normal 15 2 2 2 2" xfId="1623" xr:uid="{00000000-0005-0000-0000-000075060000}"/>
    <cellStyle name="Normal 15 2 2 3" xfId="1624" xr:uid="{00000000-0005-0000-0000-000076060000}"/>
    <cellStyle name="Normal 15 2 2 3 2" xfId="1625" xr:uid="{00000000-0005-0000-0000-000077060000}"/>
    <cellStyle name="Normal 15 2 2 4" xfId="1626" xr:uid="{00000000-0005-0000-0000-000078060000}"/>
    <cellStyle name="Normal 15 2 3" xfId="1627" xr:uid="{00000000-0005-0000-0000-000079060000}"/>
    <cellStyle name="Normal 15 2 3 2" xfId="1628" xr:uid="{00000000-0005-0000-0000-00007A060000}"/>
    <cellStyle name="Normal 15 2 4" xfId="1629" xr:uid="{00000000-0005-0000-0000-00007B060000}"/>
    <cellStyle name="Normal 15 2 4 2" xfId="1630" xr:uid="{00000000-0005-0000-0000-00007C060000}"/>
    <cellStyle name="Normal 15 2 5" xfId="1631" xr:uid="{00000000-0005-0000-0000-00007D060000}"/>
    <cellStyle name="Normal 15 3" xfId="1632" xr:uid="{00000000-0005-0000-0000-00007E060000}"/>
    <cellStyle name="Normal 15 3 2" xfId="1633" xr:uid="{00000000-0005-0000-0000-00007F060000}"/>
    <cellStyle name="Normal 15 3 2 2" xfId="1634" xr:uid="{00000000-0005-0000-0000-000080060000}"/>
    <cellStyle name="Normal 15 3 3" xfId="1635" xr:uid="{00000000-0005-0000-0000-000081060000}"/>
    <cellStyle name="Normal 15 3 3 2" xfId="1636" xr:uid="{00000000-0005-0000-0000-000082060000}"/>
    <cellStyle name="Normal 15 3 4" xfId="1637" xr:uid="{00000000-0005-0000-0000-000083060000}"/>
    <cellStyle name="Normal 15 4" xfId="1638" xr:uid="{00000000-0005-0000-0000-000084060000}"/>
    <cellStyle name="Normal 15 4 2" xfId="1639" xr:uid="{00000000-0005-0000-0000-000085060000}"/>
    <cellStyle name="Normal 15 5" xfId="1640" xr:uid="{00000000-0005-0000-0000-000086060000}"/>
    <cellStyle name="Normal 15 5 2" xfId="1641" xr:uid="{00000000-0005-0000-0000-000087060000}"/>
    <cellStyle name="Normal 15 6" xfId="1642" xr:uid="{00000000-0005-0000-0000-000088060000}"/>
    <cellStyle name="Normal 16" xfId="1643" xr:uid="{00000000-0005-0000-0000-000089060000}"/>
    <cellStyle name="Normal 16 2" xfId="1644" xr:uid="{00000000-0005-0000-0000-00008A060000}"/>
    <cellStyle name="Normal 16 2 2" xfId="1645" xr:uid="{00000000-0005-0000-0000-00008B060000}"/>
    <cellStyle name="Normal 16 2 2 2" xfId="1646" xr:uid="{00000000-0005-0000-0000-00008C060000}"/>
    <cellStyle name="Normal 16 2 2 2 2" xfId="1647" xr:uid="{00000000-0005-0000-0000-00008D060000}"/>
    <cellStyle name="Normal 16 2 2 3" xfId="1648" xr:uid="{00000000-0005-0000-0000-00008E060000}"/>
    <cellStyle name="Normal 16 2 2 3 2" xfId="1649" xr:uid="{00000000-0005-0000-0000-00008F060000}"/>
    <cellStyle name="Normal 16 2 2 4" xfId="1650" xr:uid="{00000000-0005-0000-0000-000090060000}"/>
    <cellStyle name="Normal 16 2 3" xfId="1651" xr:uid="{00000000-0005-0000-0000-000091060000}"/>
    <cellStyle name="Normal 16 2 3 2" xfId="1652" xr:uid="{00000000-0005-0000-0000-000092060000}"/>
    <cellStyle name="Normal 16 2 4" xfId="1653" xr:uid="{00000000-0005-0000-0000-000093060000}"/>
    <cellStyle name="Normal 16 2 4 2" xfId="1654" xr:uid="{00000000-0005-0000-0000-000094060000}"/>
    <cellStyle name="Normal 16 2 5" xfId="1655" xr:uid="{00000000-0005-0000-0000-000095060000}"/>
    <cellStyle name="Normal 16 3" xfId="1656" xr:uid="{00000000-0005-0000-0000-000096060000}"/>
    <cellStyle name="Normal 16 3 2" xfId="1657" xr:uid="{00000000-0005-0000-0000-000097060000}"/>
    <cellStyle name="Normal 16 3 2 2" xfId="1658" xr:uid="{00000000-0005-0000-0000-000098060000}"/>
    <cellStyle name="Normal 16 3 3" xfId="1659" xr:uid="{00000000-0005-0000-0000-000099060000}"/>
    <cellStyle name="Normal 16 3 3 2" xfId="1660" xr:uid="{00000000-0005-0000-0000-00009A060000}"/>
    <cellStyle name="Normal 16 3 4" xfId="1661" xr:uid="{00000000-0005-0000-0000-00009B060000}"/>
    <cellStyle name="Normal 16 4" xfId="1662" xr:uid="{00000000-0005-0000-0000-00009C060000}"/>
    <cellStyle name="Normal 16 4 2" xfId="1663" xr:uid="{00000000-0005-0000-0000-00009D060000}"/>
    <cellStyle name="Normal 16 5" xfId="1664" xr:uid="{00000000-0005-0000-0000-00009E060000}"/>
    <cellStyle name="Normal 16 5 2" xfId="1665" xr:uid="{00000000-0005-0000-0000-00009F060000}"/>
    <cellStyle name="Normal 16 6" xfId="1666" xr:uid="{00000000-0005-0000-0000-0000A0060000}"/>
    <cellStyle name="Normal 17" xfId="1667" xr:uid="{00000000-0005-0000-0000-0000A1060000}"/>
    <cellStyle name="Normal 17 2" xfId="1668" xr:uid="{00000000-0005-0000-0000-0000A2060000}"/>
    <cellStyle name="Normal 17 2 2" xfId="1669" xr:uid="{00000000-0005-0000-0000-0000A3060000}"/>
    <cellStyle name="Normal 17 2 2 2" xfId="1670" xr:uid="{00000000-0005-0000-0000-0000A4060000}"/>
    <cellStyle name="Normal 17 2 2 2 2" xfId="1671" xr:uid="{00000000-0005-0000-0000-0000A5060000}"/>
    <cellStyle name="Normal 17 2 2 3" xfId="1672" xr:uid="{00000000-0005-0000-0000-0000A6060000}"/>
    <cellStyle name="Normal 17 2 2 3 2" xfId="1673" xr:uid="{00000000-0005-0000-0000-0000A7060000}"/>
    <cellStyle name="Normal 17 2 2 4" xfId="1674" xr:uid="{00000000-0005-0000-0000-0000A8060000}"/>
    <cellStyle name="Normal 17 2 3" xfId="1675" xr:uid="{00000000-0005-0000-0000-0000A9060000}"/>
    <cellStyle name="Normal 17 2 3 2" xfId="1676" xr:uid="{00000000-0005-0000-0000-0000AA060000}"/>
    <cellStyle name="Normal 17 2 4" xfId="1677" xr:uid="{00000000-0005-0000-0000-0000AB060000}"/>
    <cellStyle name="Normal 17 2 4 2" xfId="1678" xr:uid="{00000000-0005-0000-0000-0000AC060000}"/>
    <cellStyle name="Normal 17 2 5" xfId="1679" xr:uid="{00000000-0005-0000-0000-0000AD060000}"/>
    <cellStyle name="Normal 17 3" xfId="1680" xr:uid="{00000000-0005-0000-0000-0000AE060000}"/>
    <cellStyle name="Normal 17 3 2" xfId="1681" xr:uid="{00000000-0005-0000-0000-0000AF060000}"/>
    <cellStyle name="Normal 17 3 2 2" xfId="1682" xr:uid="{00000000-0005-0000-0000-0000B0060000}"/>
    <cellStyle name="Normal 17 3 2 2 2" xfId="1683" xr:uid="{00000000-0005-0000-0000-0000B1060000}"/>
    <cellStyle name="Normal 17 3 2 3" xfId="1684" xr:uid="{00000000-0005-0000-0000-0000B2060000}"/>
    <cellStyle name="Normal 17 3 2 3 2" xfId="1685" xr:uid="{00000000-0005-0000-0000-0000B3060000}"/>
    <cellStyle name="Normal 17 3 2 4" xfId="1686" xr:uid="{00000000-0005-0000-0000-0000B4060000}"/>
    <cellStyle name="Normal 17 3 3" xfId="1687" xr:uid="{00000000-0005-0000-0000-0000B5060000}"/>
    <cellStyle name="Normal 17 3 3 2" xfId="1688" xr:uid="{00000000-0005-0000-0000-0000B6060000}"/>
    <cellStyle name="Normal 17 3 4" xfId="1689" xr:uid="{00000000-0005-0000-0000-0000B7060000}"/>
    <cellStyle name="Normal 17 3 4 2" xfId="1690" xr:uid="{00000000-0005-0000-0000-0000B8060000}"/>
    <cellStyle name="Normal 17 3 5" xfId="1691" xr:uid="{00000000-0005-0000-0000-0000B9060000}"/>
    <cellStyle name="Normal 17 4" xfId="1692" xr:uid="{00000000-0005-0000-0000-0000BA060000}"/>
    <cellStyle name="Normal 17 4 2" xfId="1693" xr:uid="{00000000-0005-0000-0000-0000BB060000}"/>
    <cellStyle name="Normal 17 4 2 2" xfId="1694" xr:uid="{00000000-0005-0000-0000-0000BC060000}"/>
    <cellStyle name="Normal 17 4 3" xfId="1695" xr:uid="{00000000-0005-0000-0000-0000BD060000}"/>
    <cellStyle name="Normal 17 4 3 2" xfId="1696" xr:uid="{00000000-0005-0000-0000-0000BE060000}"/>
    <cellStyle name="Normal 17 4 4" xfId="1697" xr:uid="{00000000-0005-0000-0000-0000BF060000}"/>
    <cellStyle name="Normal 17 5" xfId="1698" xr:uid="{00000000-0005-0000-0000-0000C0060000}"/>
    <cellStyle name="Normal 17 5 2" xfId="1699" xr:uid="{00000000-0005-0000-0000-0000C1060000}"/>
    <cellStyle name="Normal 17 6" xfId="1700" xr:uid="{00000000-0005-0000-0000-0000C2060000}"/>
    <cellStyle name="Normal 17 6 2" xfId="1701" xr:uid="{00000000-0005-0000-0000-0000C3060000}"/>
    <cellStyle name="Normal 17 7" xfId="1702" xr:uid="{00000000-0005-0000-0000-0000C4060000}"/>
    <cellStyle name="Normal 18" xfId="1703" xr:uid="{00000000-0005-0000-0000-0000C5060000}"/>
    <cellStyle name="Normal 19" xfId="1704" xr:uid="{00000000-0005-0000-0000-0000C6060000}"/>
    <cellStyle name="Normal 19 2" xfId="1705" xr:uid="{00000000-0005-0000-0000-0000C7060000}"/>
    <cellStyle name="Normal 2" xfId="1706" xr:uid="{00000000-0005-0000-0000-0000C8060000}"/>
    <cellStyle name="Normal 2 2" xfId="1707" xr:uid="{00000000-0005-0000-0000-0000C9060000}"/>
    <cellStyle name="Normal 2 2 2" xfId="1708" xr:uid="{00000000-0005-0000-0000-0000CA060000}"/>
    <cellStyle name="Normal 2 2 2 2" xfId="1709" xr:uid="{00000000-0005-0000-0000-0000CB060000}"/>
    <cellStyle name="Normal 2 2 2 2 2" xfId="1710" xr:uid="{00000000-0005-0000-0000-0000CC060000}"/>
    <cellStyle name="Normal 2 2 2 2 2 2" xfId="1711" xr:uid="{00000000-0005-0000-0000-0000CD060000}"/>
    <cellStyle name="Normal 2 2 2 2 2 2 2" xfId="1712" xr:uid="{00000000-0005-0000-0000-0000CE060000}"/>
    <cellStyle name="Normal 2 2 2 2 2 3" xfId="1713" xr:uid="{00000000-0005-0000-0000-0000CF060000}"/>
    <cellStyle name="Normal 2 2 2 2 2 3 2" xfId="1714" xr:uid="{00000000-0005-0000-0000-0000D0060000}"/>
    <cellStyle name="Normal 2 2 2 2 2 4" xfId="1715" xr:uid="{00000000-0005-0000-0000-0000D1060000}"/>
    <cellStyle name="Normal 2 2 2 2 3" xfId="1716" xr:uid="{00000000-0005-0000-0000-0000D2060000}"/>
    <cellStyle name="Normal 2 2 2 2 3 2" xfId="1717" xr:uid="{00000000-0005-0000-0000-0000D3060000}"/>
    <cellStyle name="Normal 2 2 2 2 4" xfId="1718" xr:uid="{00000000-0005-0000-0000-0000D4060000}"/>
    <cellStyle name="Normal 2 2 2 2 4 2" xfId="1719" xr:uid="{00000000-0005-0000-0000-0000D5060000}"/>
    <cellStyle name="Normal 2 2 2 2 5" xfId="1720" xr:uid="{00000000-0005-0000-0000-0000D6060000}"/>
    <cellStyle name="Normal 2 2 2 3" xfId="1721" xr:uid="{00000000-0005-0000-0000-0000D7060000}"/>
    <cellStyle name="Normal 2 2 2 3 2" xfId="1722" xr:uid="{00000000-0005-0000-0000-0000D8060000}"/>
    <cellStyle name="Normal 2 2 2 3 2 2" xfId="1723" xr:uid="{00000000-0005-0000-0000-0000D9060000}"/>
    <cellStyle name="Normal 2 2 2 3 3" xfId="1724" xr:uid="{00000000-0005-0000-0000-0000DA060000}"/>
    <cellStyle name="Normal 2 2 2 3 3 2" xfId="1725" xr:uid="{00000000-0005-0000-0000-0000DB060000}"/>
    <cellStyle name="Normal 2 2 2 3 4" xfId="1726" xr:uid="{00000000-0005-0000-0000-0000DC060000}"/>
    <cellStyle name="Normal 2 2 2 4" xfId="1727" xr:uid="{00000000-0005-0000-0000-0000DD060000}"/>
    <cellStyle name="Normal 2 2 2 4 2" xfId="1728" xr:uid="{00000000-0005-0000-0000-0000DE060000}"/>
    <cellStyle name="Normal 2 2 2 5" xfId="1729" xr:uid="{00000000-0005-0000-0000-0000DF060000}"/>
    <cellStyle name="Normal 2 2 2 5 2" xfId="1730" xr:uid="{00000000-0005-0000-0000-0000E0060000}"/>
    <cellStyle name="Normal 2 2 2 6" xfId="1731" xr:uid="{00000000-0005-0000-0000-0000E1060000}"/>
    <cellStyle name="Normal 2 3" xfId="1732" xr:uid="{00000000-0005-0000-0000-0000E2060000}"/>
    <cellStyle name="Normal 2 3 2" xfId="1733" xr:uid="{00000000-0005-0000-0000-0000E3060000}"/>
    <cellStyle name="Normal 2 4" xfId="1734" xr:uid="{00000000-0005-0000-0000-0000E4060000}"/>
    <cellStyle name="Normal 2 4 2" xfId="1735" xr:uid="{00000000-0005-0000-0000-0000E5060000}"/>
    <cellStyle name="Normal 2 4 2 2" xfId="1736" xr:uid="{00000000-0005-0000-0000-0000E6060000}"/>
    <cellStyle name="Normal 2 4 2 2 2" xfId="1737" xr:uid="{00000000-0005-0000-0000-0000E7060000}"/>
    <cellStyle name="Normal 2 4 2 2 2 2" xfId="1738" xr:uid="{00000000-0005-0000-0000-0000E8060000}"/>
    <cellStyle name="Normal 2 4 2 2 3" xfId="1739" xr:uid="{00000000-0005-0000-0000-0000E9060000}"/>
    <cellStyle name="Normal 2 4 2 2 3 2" xfId="1740" xr:uid="{00000000-0005-0000-0000-0000EA060000}"/>
    <cellStyle name="Normal 2 4 2 2 4" xfId="1741" xr:uid="{00000000-0005-0000-0000-0000EB060000}"/>
    <cellStyle name="Normal 2 4 2 3" xfId="1742" xr:uid="{00000000-0005-0000-0000-0000EC060000}"/>
    <cellStyle name="Normal 2 4 2 3 2" xfId="1743" xr:uid="{00000000-0005-0000-0000-0000ED060000}"/>
    <cellStyle name="Normal 2 4 2 4" xfId="1744" xr:uid="{00000000-0005-0000-0000-0000EE060000}"/>
    <cellStyle name="Normal 2 4 2 4 2" xfId="1745" xr:uid="{00000000-0005-0000-0000-0000EF060000}"/>
    <cellStyle name="Normal 2 4 2 5" xfId="1746" xr:uid="{00000000-0005-0000-0000-0000F0060000}"/>
    <cellStyle name="Normal 2 4 3" xfId="1747" xr:uid="{00000000-0005-0000-0000-0000F1060000}"/>
    <cellStyle name="Normal 2 4 3 2" xfId="1748" xr:uid="{00000000-0005-0000-0000-0000F2060000}"/>
    <cellStyle name="Normal 2 4 3 2 2" xfId="1749" xr:uid="{00000000-0005-0000-0000-0000F3060000}"/>
    <cellStyle name="Normal 2 4 3 3" xfId="1750" xr:uid="{00000000-0005-0000-0000-0000F4060000}"/>
    <cellStyle name="Normal 2 4 3 3 2" xfId="1751" xr:uid="{00000000-0005-0000-0000-0000F5060000}"/>
    <cellStyle name="Normal 2 4 3 4" xfId="1752" xr:uid="{00000000-0005-0000-0000-0000F6060000}"/>
    <cellStyle name="Normal 2 4 4" xfId="1753" xr:uid="{00000000-0005-0000-0000-0000F7060000}"/>
    <cellStyle name="Normal 2 4 4 2" xfId="1754" xr:uid="{00000000-0005-0000-0000-0000F8060000}"/>
    <cellStyle name="Normal 2 4 5" xfId="1755" xr:uid="{00000000-0005-0000-0000-0000F9060000}"/>
    <cellStyle name="Normal 2 4 5 2" xfId="1756" xr:uid="{00000000-0005-0000-0000-0000FA060000}"/>
    <cellStyle name="Normal 2 4 6" xfId="1757" xr:uid="{00000000-0005-0000-0000-0000FB060000}"/>
    <cellStyle name="Normal 2 5" xfId="1758" xr:uid="{00000000-0005-0000-0000-0000FC060000}"/>
    <cellStyle name="Normal 2 6" xfId="1759" xr:uid="{00000000-0005-0000-0000-0000FD060000}"/>
    <cellStyle name="Normal 2 7" xfId="1760" xr:uid="{00000000-0005-0000-0000-0000FE060000}"/>
    <cellStyle name="Normal 2 8" xfId="1761" xr:uid="{00000000-0005-0000-0000-0000FF060000}"/>
    <cellStyle name="Normal 20" xfId="1762" xr:uid="{00000000-0005-0000-0000-000000070000}"/>
    <cellStyle name="Normal 20 2" xfId="1763" xr:uid="{00000000-0005-0000-0000-000001070000}"/>
    <cellStyle name="Normal 20 2 2" xfId="1764" xr:uid="{00000000-0005-0000-0000-000002070000}"/>
    <cellStyle name="Normal 20 2 2 2" xfId="1765" xr:uid="{00000000-0005-0000-0000-000003070000}"/>
    <cellStyle name="Normal 20 2 3" xfId="1766" xr:uid="{00000000-0005-0000-0000-000004070000}"/>
    <cellStyle name="Normal 20 2 3 2" xfId="1767" xr:uid="{00000000-0005-0000-0000-000005070000}"/>
    <cellStyle name="Normal 20 2 4" xfId="1768" xr:uid="{00000000-0005-0000-0000-000006070000}"/>
    <cellStyle name="Normal 20 3" xfId="1769" xr:uid="{00000000-0005-0000-0000-000007070000}"/>
    <cellStyle name="Normal 20 3 2" xfId="1770" xr:uid="{00000000-0005-0000-0000-000008070000}"/>
    <cellStyle name="Normal 20 4" xfId="1771" xr:uid="{00000000-0005-0000-0000-000009070000}"/>
    <cellStyle name="Normal 20 4 2" xfId="1772" xr:uid="{00000000-0005-0000-0000-00000A070000}"/>
    <cellStyle name="Normal 20 5" xfId="1773" xr:uid="{00000000-0005-0000-0000-00000B070000}"/>
    <cellStyle name="Normal 21" xfId="1774" xr:uid="{00000000-0005-0000-0000-00000C070000}"/>
    <cellStyle name="Normal 21 2" xfId="1775" xr:uid="{00000000-0005-0000-0000-00000D070000}"/>
    <cellStyle name="Normal 21 2 2" xfId="1776" xr:uid="{00000000-0005-0000-0000-00000E070000}"/>
    <cellStyle name="Normal 21 2 2 2" xfId="1777" xr:uid="{00000000-0005-0000-0000-00000F070000}"/>
    <cellStyle name="Normal 21 2 3" xfId="1778" xr:uid="{00000000-0005-0000-0000-000010070000}"/>
    <cellStyle name="Normal 21 2 3 2" xfId="1779" xr:uid="{00000000-0005-0000-0000-000011070000}"/>
    <cellStyle name="Normal 21 2 4" xfId="1780" xr:uid="{00000000-0005-0000-0000-000012070000}"/>
    <cellStyle name="Normal 21 3" xfId="1781" xr:uid="{00000000-0005-0000-0000-000013070000}"/>
    <cellStyle name="Normal 21 3 2" xfId="1782" xr:uid="{00000000-0005-0000-0000-000014070000}"/>
    <cellStyle name="Normal 21 4" xfId="1783" xr:uid="{00000000-0005-0000-0000-000015070000}"/>
    <cellStyle name="Normal 21 4 2" xfId="1784" xr:uid="{00000000-0005-0000-0000-000016070000}"/>
    <cellStyle name="Normal 21 5" xfId="1785" xr:uid="{00000000-0005-0000-0000-000017070000}"/>
    <cellStyle name="Normal 22" xfId="1786" xr:uid="{00000000-0005-0000-0000-000018070000}"/>
    <cellStyle name="Normal 22 2" xfId="1787" xr:uid="{00000000-0005-0000-0000-000019070000}"/>
    <cellStyle name="Normal 22 2 2" xfId="1788" xr:uid="{00000000-0005-0000-0000-00001A070000}"/>
    <cellStyle name="Normal 22 2 2 2" xfId="1789" xr:uid="{00000000-0005-0000-0000-00001B070000}"/>
    <cellStyle name="Normal 22 2 3" xfId="1790" xr:uid="{00000000-0005-0000-0000-00001C070000}"/>
    <cellStyle name="Normal 22 2 3 2" xfId="1791" xr:uid="{00000000-0005-0000-0000-00001D070000}"/>
    <cellStyle name="Normal 22 2 4" xfId="1792" xr:uid="{00000000-0005-0000-0000-00001E070000}"/>
    <cellStyle name="Normal 22 3" xfId="1793" xr:uid="{00000000-0005-0000-0000-00001F070000}"/>
    <cellStyle name="Normal 22 3 2" xfId="1794" xr:uid="{00000000-0005-0000-0000-000020070000}"/>
    <cellStyle name="Normal 22 4" xfId="1795" xr:uid="{00000000-0005-0000-0000-000021070000}"/>
    <cellStyle name="Normal 22 4 2" xfId="1796" xr:uid="{00000000-0005-0000-0000-000022070000}"/>
    <cellStyle name="Normal 22 5" xfId="1797" xr:uid="{00000000-0005-0000-0000-000023070000}"/>
    <cellStyle name="Normal 23" xfId="1798" xr:uid="{00000000-0005-0000-0000-000024070000}"/>
    <cellStyle name="Normal 23 2" xfId="1799" xr:uid="{00000000-0005-0000-0000-000025070000}"/>
    <cellStyle name="Normal 23 2 2" xfId="1800" xr:uid="{00000000-0005-0000-0000-000026070000}"/>
    <cellStyle name="Normal 23 2 2 2" xfId="1801" xr:uid="{00000000-0005-0000-0000-000027070000}"/>
    <cellStyle name="Normal 23 2 3" xfId="1802" xr:uid="{00000000-0005-0000-0000-000028070000}"/>
    <cellStyle name="Normal 23 2 3 2" xfId="1803" xr:uid="{00000000-0005-0000-0000-000029070000}"/>
    <cellStyle name="Normal 23 2 4" xfId="1804" xr:uid="{00000000-0005-0000-0000-00002A070000}"/>
    <cellStyle name="Normal 23 3" xfId="1805" xr:uid="{00000000-0005-0000-0000-00002B070000}"/>
    <cellStyle name="Normal 23 3 2" xfId="1806" xr:uid="{00000000-0005-0000-0000-00002C070000}"/>
    <cellStyle name="Normal 23 4" xfId="1807" xr:uid="{00000000-0005-0000-0000-00002D070000}"/>
    <cellStyle name="Normal 23 4 2" xfId="1808" xr:uid="{00000000-0005-0000-0000-00002E070000}"/>
    <cellStyle name="Normal 23 5" xfId="1809" xr:uid="{00000000-0005-0000-0000-00002F070000}"/>
    <cellStyle name="Normal 24" xfId="1810" xr:uid="{00000000-0005-0000-0000-000030070000}"/>
    <cellStyle name="Normal 24 2" xfId="1811" xr:uid="{00000000-0005-0000-0000-000031070000}"/>
    <cellStyle name="Normal 24 2 2" xfId="1812" xr:uid="{00000000-0005-0000-0000-000032070000}"/>
    <cellStyle name="Normal 24 2 2 2" xfId="1813" xr:uid="{00000000-0005-0000-0000-000033070000}"/>
    <cellStyle name="Normal 24 2 3" xfId="1814" xr:uid="{00000000-0005-0000-0000-000034070000}"/>
    <cellStyle name="Normal 24 2 3 2" xfId="1815" xr:uid="{00000000-0005-0000-0000-000035070000}"/>
    <cellStyle name="Normal 24 2 4" xfId="1816" xr:uid="{00000000-0005-0000-0000-000036070000}"/>
    <cellStyle name="Normal 24 3" xfId="1817" xr:uid="{00000000-0005-0000-0000-000037070000}"/>
    <cellStyle name="Normal 24 3 2" xfId="1818" xr:uid="{00000000-0005-0000-0000-000038070000}"/>
    <cellStyle name="Normal 24 4" xfId="1819" xr:uid="{00000000-0005-0000-0000-000039070000}"/>
    <cellStyle name="Normal 24 4 2" xfId="1820" xr:uid="{00000000-0005-0000-0000-00003A070000}"/>
    <cellStyle name="Normal 24 5" xfId="1821" xr:uid="{00000000-0005-0000-0000-00003B070000}"/>
    <cellStyle name="Normal 25" xfId="1822" xr:uid="{00000000-0005-0000-0000-00003C070000}"/>
    <cellStyle name="Normal 25 2" xfId="1823" xr:uid="{00000000-0005-0000-0000-00003D070000}"/>
    <cellStyle name="Normal 25 2 2" xfId="1824" xr:uid="{00000000-0005-0000-0000-00003E070000}"/>
    <cellStyle name="Normal 25 2 2 2" xfId="1825" xr:uid="{00000000-0005-0000-0000-00003F070000}"/>
    <cellStyle name="Normal 25 2 3" xfId="1826" xr:uid="{00000000-0005-0000-0000-000040070000}"/>
    <cellStyle name="Normal 25 2 3 2" xfId="1827" xr:uid="{00000000-0005-0000-0000-000041070000}"/>
    <cellStyle name="Normal 25 2 4" xfId="1828" xr:uid="{00000000-0005-0000-0000-000042070000}"/>
    <cellStyle name="Normal 25 3" xfId="1829" xr:uid="{00000000-0005-0000-0000-000043070000}"/>
    <cellStyle name="Normal 25 3 2" xfId="1830" xr:uid="{00000000-0005-0000-0000-000044070000}"/>
    <cellStyle name="Normal 25 4" xfId="1831" xr:uid="{00000000-0005-0000-0000-000045070000}"/>
    <cellStyle name="Normal 25 4 2" xfId="1832" xr:uid="{00000000-0005-0000-0000-000046070000}"/>
    <cellStyle name="Normal 25 5" xfId="1833" xr:uid="{00000000-0005-0000-0000-000047070000}"/>
    <cellStyle name="Normal 26" xfId="1834" xr:uid="{00000000-0005-0000-0000-000048070000}"/>
    <cellStyle name="Normal 27" xfId="1835" xr:uid="{00000000-0005-0000-0000-000049070000}"/>
    <cellStyle name="Normal 28" xfId="1836" xr:uid="{00000000-0005-0000-0000-00004A070000}"/>
    <cellStyle name="Normal 28 2" xfId="1837" xr:uid="{00000000-0005-0000-0000-00004B070000}"/>
    <cellStyle name="Normal 28 2 2" xfId="1838" xr:uid="{00000000-0005-0000-0000-00004C070000}"/>
    <cellStyle name="Normal 28 2 2 2" xfId="1839" xr:uid="{00000000-0005-0000-0000-00004D070000}"/>
    <cellStyle name="Normal 28 2 3" xfId="1840" xr:uid="{00000000-0005-0000-0000-00004E070000}"/>
    <cellStyle name="Normal 28 2 3 2" xfId="1841" xr:uid="{00000000-0005-0000-0000-00004F070000}"/>
    <cellStyle name="Normal 28 2 4" xfId="1842" xr:uid="{00000000-0005-0000-0000-000050070000}"/>
    <cellStyle name="Normal 28 3" xfId="1843" xr:uid="{00000000-0005-0000-0000-000051070000}"/>
    <cellStyle name="Normal 28 3 2" xfId="1844" xr:uid="{00000000-0005-0000-0000-000052070000}"/>
    <cellStyle name="Normal 28 4" xfId="1845" xr:uid="{00000000-0005-0000-0000-000053070000}"/>
    <cellStyle name="Normal 28 4 2" xfId="1846" xr:uid="{00000000-0005-0000-0000-000054070000}"/>
    <cellStyle name="Normal 28 5" xfId="1847" xr:uid="{00000000-0005-0000-0000-000055070000}"/>
    <cellStyle name="Normal 29" xfId="1848" xr:uid="{00000000-0005-0000-0000-000056070000}"/>
    <cellStyle name="Normal 3" xfId="1849" xr:uid="{00000000-0005-0000-0000-000057070000}"/>
    <cellStyle name="Normal 3 2" xfId="1850" xr:uid="{00000000-0005-0000-0000-000058070000}"/>
    <cellStyle name="Normal 3 2 2" xfId="1851" xr:uid="{00000000-0005-0000-0000-000059070000}"/>
    <cellStyle name="Normal 3 2 3" xfId="1852" xr:uid="{00000000-0005-0000-0000-00005A070000}"/>
    <cellStyle name="Normal 3 3" xfId="1853" xr:uid="{00000000-0005-0000-0000-00005B070000}"/>
    <cellStyle name="Normal 3 4" xfId="1854" xr:uid="{00000000-0005-0000-0000-00005C070000}"/>
    <cellStyle name="Normal 3 5" xfId="1855" xr:uid="{00000000-0005-0000-0000-00005D070000}"/>
    <cellStyle name="Normal 3 6" xfId="1856" xr:uid="{00000000-0005-0000-0000-00005E070000}"/>
    <cellStyle name="Normal 30" xfId="1857" xr:uid="{00000000-0005-0000-0000-00005F070000}"/>
    <cellStyle name="Normal 30 2" xfId="1858" xr:uid="{00000000-0005-0000-0000-000060070000}"/>
    <cellStyle name="Normal 30 2 2" xfId="1859" xr:uid="{00000000-0005-0000-0000-000061070000}"/>
    <cellStyle name="Normal 30 2 2 2" xfId="1860" xr:uid="{00000000-0005-0000-0000-000062070000}"/>
    <cellStyle name="Normal 30 2 3" xfId="1861" xr:uid="{00000000-0005-0000-0000-000063070000}"/>
    <cellStyle name="Normal 30 2 3 2" xfId="1862" xr:uid="{00000000-0005-0000-0000-000064070000}"/>
    <cellStyle name="Normal 30 2 4" xfId="1863" xr:uid="{00000000-0005-0000-0000-000065070000}"/>
    <cellStyle name="Normal 30 3" xfId="1864" xr:uid="{00000000-0005-0000-0000-000066070000}"/>
    <cellStyle name="Normal 30 3 2" xfId="1865" xr:uid="{00000000-0005-0000-0000-000067070000}"/>
    <cellStyle name="Normal 30 4" xfId="1866" xr:uid="{00000000-0005-0000-0000-000068070000}"/>
    <cellStyle name="Normal 30 4 2" xfId="1867" xr:uid="{00000000-0005-0000-0000-000069070000}"/>
    <cellStyle name="Normal 30 5" xfId="1868" xr:uid="{00000000-0005-0000-0000-00006A070000}"/>
    <cellStyle name="Normal 31" xfId="1869" xr:uid="{00000000-0005-0000-0000-00006B070000}"/>
    <cellStyle name="Normal 31 2" xfId="1870" xr:uid="{00000000-0005-0000-0000-00006C070000}"/>
    <cellStyle name="Normal 31 2 2" xfId="1871" xr:uid="{00000000-0005-0000-0000-00006D070000}"/>
    <cellStyle name="Normal 31 2 2 2" xfId="1872" xr:uid="{00000000-0005-0000-0000-00006E070000}"/>
    <cellStyle name="Normal 31 2 2 2 2" xfId="1873" xr:uid="{00000000-0005-0000-0000-00006F070000}"/>
    <cellStyle name="Normal 31 2 2 3" xfId="1874" xr:uid="{00000000-0005-0000-0000-000070070000}"/>
    <cellStyle name="Normal 31 2 2 3 2" xfId="1875" xr:uid="{00000000-0005-0000-0000-000071070000}"/>
    <cellStyle name="Normal 31 2 2 4" xfId="1876" xr:uid="{00000000-0005-0000-0000-000072070000}"/>
    <cellStyle name="Normal 31 2 3" xfId="1877" xr:uid="{00000000-0005-0000-0000-000073070000}"/>
    <cellStyle name="Normal 31 2 3 2" xfId="1878" xr:uid="{00000000-0005-0000-0000-000074070000}"/>
    <cellStyle name="Normal 31 2 3 2 2" xfId="1879" xr:uid="{00000000-0005-0000-0000-000075070000}"/>
    <cellStyle name="Normal 31 2 3 3" xfId="1880" xr:uid="{00000000-0005-0000-0000-000076070000}"/>
    <cellStyle name="Normal 31 2 3 3 2" xfId="1881" xr:uid="{00000000-0005-0000-0000-000077070000}"/>
    <cellStyle name="Normal 31 2 3 4" xfId="1882" xr:uid="{00000000-0005-0000-0000-000078070000}"/>
    <cellStyle name="Normal 31 2 4" xfId="1883" xr:uid="{00000000-0005-0000-0000-000079070000}"/>
    <cellStyle name="Normal 31 2 4 2" xfId="1884" xr:uid="{00000000-0005-0000-0000-00007A070000}"/>
    <cellStyle name="Normal 31 2 5" xfId="1885" xr:uid="{00000000-0005-0000-0000-00007B070000}"/>
    <cellStyle name="Normal 31 2 5 2" xfId="1886" xr:uid="{00000000-0005-0000-0000-00007C070000}"/>
    <cellStyle name="Normal 31 2 6" xfId="1887" xr:uid="{00000000-0005-0000-0000-00007D070000}"/>
    <cellStyle name="Normal 31 3" xfId="1888" xr:uid="{00000000-0005-0000-0000-00007E070000}"/>
    <cellStyle name="Normal 31 3 2" xfId="1889" xr:uid="{00000000-0005-0000-0000-00007F070000}"/>
    <cellStyle name="Normal 31 3 2 2" xfId="1890" xr:uid="{00000000-0005-0000-0000-000080070000}"/>
    <cellStyle name="Normal 31 3 2 2 2" xfId="1891" xr:uid="{00000000-0005-0000-0000-000081070000}"/>
    <cellStyle name="Normal 31 3 2 2 2 2" xfId="1892" xr:uid="{00000000-0005-0000-0000-000082070000}"/>
    <cellStyle name="Normal 31 3 2 2 3" xfId="1893" xr:uid="{00000000-0005-0000-0000-000083070000}"/>
    <cellStyle name="Normal 31 3 2 2 3 2" xfId="1894" xr:uid="{00000000-0005-0000-0000-000084070000}"/>
    <cellStyle name="Normal 31 3 2 2 4" xfId="1895" xr:uid="{00000000-0005-0000-0000-000085070000}"/>
    <cellStyle name="Normal 31 3 2 3" xfId="1896" xr:uid="{00000000-0005-0000-0000-000086070000}"/>
    <cellStyle name="Normal 31 3 2 3 2" xfId="1897" xr:uid="{00000000-0005-0000-0000-000087070000}"/>
    <cellStyle name="Normal 31 3 2 4" xfId="1898" xr:uid="{00000000-0005-0000-0000-000088070000}"/>
    <cellStyle name="Normal 31 3 2 4 2" xfId="1899" xr:uid="{00000000-0005-0000-0000-000089070000}"/>
    <cellStyle name="Normal 31 3 2 5" xfId="1900" xr:uid="{00000000-0005-0000-0000-00008A070000}"/>
    <cellStyle name="Normal 31 3 3" xfId="1901" xr:uid="{00000000-0005-0000-0000-00008B070000}"/>
    <cellStyle name="Normal 31 3 3 2" xfId="1902" xr:uid="{00000000-0005-0000-0000-00008C070000}"/>
    <cellStyle name="Normal 31 3 3 2 2" xfId="1903" xr:uid="{00000000-0005-0000-0000-00008D070000}"/>
    <cellStyle name="Normal 31 3 3 3" xfId="1904" xr:uid="{00000000-0005-0000-0000-00008E070000}"/>
    <cellStyle name="Normal 31 3 3 3 2" xfId="1905" xr:uid="{00000000-0005-0000-0000-00008F070000}"/>
    <cellStyle name="Normal 31 3 3 4" xfId="1906" xr:uid="{00000000-0005-0000-0000-000090070000}"/>
    <cellStyle name="Normal 31 3 4" xfId="1907" xr:uid="{00000000-0005-0000-0000-000091070000}"/>
    <cellStyle name="Normal 31 3 4 2" xfId="1908" xr:uid="{00000000-0005-0000-0000-000092070000}"/>
    <cellStyle name="Normal 31 3 5" xfId="1909" xr:uid="{00000000-0005-0000-0000-000093070000}"/>
    <cellStyle name="Normal 31 3 5 2" xfId="1910" xr:uid="{00000000-0005-0000-0000-000094070000}"/>
    <cellStyle name="Normal 31 3 6" xfId="1911" xr:uid="{00000000-0005-0000-0000-000095070000}"/>
    <cellStyle name="Normal 31 4" xfId="1912" xr:uid="{00000000-0005-0000-0000-000096070000}"/>
    <cellStyle name="Normal 31 4 2" xfId="1913" xr:uid="{00000000-0005-0000-0000-000097070000}"/>
    <cellStyle name="Normal 31 4 2 2" xfId="1914" xr:uid="{00000000-0005-0000-0000-000098070000}"/>
    <cellStyle name="Normal 31 4 2 2 2" xfId="1915" xr:uid="{00000000-0005-0000-0000-000099070000}"/>
    <cellStyle name="Normal 31 4 2 2 2 2" xfId="1916" xr:uid="{00000000-0005-0000-0000-00009A070000}"/>
    <cellStyle name="Normal 31 4 2 2 3" xfId="1917" xr:uid="{00000000-0005-0000-0000-00009B070000}"/>
    <cellStyle name="Normal 31 4 2 2 3 2" xfId="1918" xr:uid="{00000000-0005-0000-0000-00009C070000}"/>
    <cellStyle name="Normal 31 4 2 2 4" xfId="1919" xr:uid="{00000000-0005-0000-0000-00009D070000}"/>
    <cellStyle name="Normal 31 4 2 3" xfId="1920" xr:uid="{00000000-0005-0000-0000-00009E070000}"/>
    <cellStyle name="Normal 31 4 2 3 2" xfId="1921" xr:uid="{00000000-0005-0000-0000-00009F070000}"/>
    <cellStyle name="Normal 31 4 2 4" xfId="1922" xr:uid="{00000000-0005-0000-0000-0000A0070000}"/>
    <cellStyle name="Normal 31 4 2 4 2" xfId="1923" xr:uid="{00000000-0005-0000-0000-0000A1070000}"/>
    <cellStyle name="Normal 31 4 2 5" xfId="1924" xr:uid="{00000000-0005-0000-0000-0000A2070000}"/>
    <cellStyle name="Normal 31 4 3" xfId="1925" xr:uid="{00000000-0005-0000-0000-0000A3070000}"/>
    <cellStyle name="Normal 31 4 3 2" xfId="1926" xr:uid="{00000000-0005-0000-0000-0000A4070000}"/>
    <cellStyle name="Normal 31 4 3 2 2" xfId="1927" xr:uid="{00000000-0005-0000-0000-0000A5070000}"/>
    <cellStyle name="Normal 31 4 3 3" xfId="1928" xr:uid="{00000000-0005-0000-0000-0000A6070000}"/>
    <cellStyle name="Normal 31 4 3 3 2" xfId="1929" xr:uid="{00000000-0005-0000-0000-0000A7070000}"/>
    <cellStyle name="Normal 31 4 3 4" xfId="1930" xr:uid="{00000000-0005-0000-0000-0000A8070000}"/>
    <cellStyle name="Normal 31 4 4" xfId="1931" xr:uid="{00000000-0005-0000-0000-0000A9070000}"/>
    <cellStyle name="Normal 31 4 4 2" xfId="1932" xr:uid="{00000000-0005-0000-0000-0000AA070000}"/>
    <cellStyle name="Normal 31 4 5" xfId="1933" xr:uid="{00000000-0005-0000-0000-0000AB070000}"/>
    <cellStyle name="Normal 31 4 5 2" xfId="1934" xr:uid="{00000000-0005-0000-0000-0000AC070000}"/>
    <cellStyle name="Normal 31 4 6" xfId="1935" xr:uid="{00000000-0005-0000-0000-0000AD070000}"/>
    <cellStyle name="Normal 31 5" xfId="1936" xr:uid="{00000000-0005-0000-0000-0000AE070000}"/>
    <cellStyle name="Normal 31 5 2" xfId="1937" xr:uid="{00000000-0005-0000-0000-0000AF070000}"/>
    <cellStyle name="Normal 31 5 2 2" xfId="1938" xr:uid="{00000000-0005-0000-0000-0000B0070000}"/>
    <cellStyle name="Normal 31 5 2 2 2" xfId="1939" xr:uid="{00000000-0005-0000-0000-0000B1070000}"/>
    <cellStyle name="Normal 31 5 2 3" xfId="1940" xr:uid="{00000000-0005-0000-0000-0000B2070000}"/>
    <cellStyle name="Normal 31 5 2 3 2" xfId="1941" xr:uid="{00000000-0005-0000-0000-0000B3070000}"/>
    <cellStyle name="Normal 31 5 2 4" xfId="1942" xr:uid="{00000000-0005-0000-0000-0000B4070000}"/>
    <cellStyle name="Normal 31 5 3" xfId="1943" xr:uid="{00000000-0005-0000-0000-0000B5070000}"/>
    <cellStyle name="Normal 31 5 3 2" xfId="1944" xr:uid="{00000000-0005-0000-0000-0000B6070000}"/>
    <cellStyle name="Normal 31 5 4" xfId="1945" xr:uid="{00000000-0005-0000-0000-0000B7070000}"/>
    <cellStyle name="Normal 31 5 4 2" xfId="1946" xr:uid="{00000000-0005-0000-0000-0000B8070000}"/>
    <cellStyle name="Normal 31 5 5" xfId="1947" xr:uid="{00000000-0005-0000-0000-0000B9070000}"/>
    <cellStyle name="Normal 31 6" xfId="1948" xr:uid="{00000000-0005-0000-0000-0000BA070000}"/>
    <cellStyle name="Normal 31 6 2" xfId="1949" xr:uid="{00000000-0005-0000-0000-0000BB070000}"/>
    <cellStyle name="Normal 31 6 2 2" xfId="1950" xr:uid="{00000000-0005-0000-0000-0000BC070000}"/>
    <cellStyle name="Normal 31 6 3" xfId="1951" xr:uid="{00000000-0005-0000-0000-0000BD070000}"/>
    <cellStyle name="Normal 31 6 3 2" xfId="1952" xr:uid="{00000000-0005-0000-0000-0000BE070000}"/>
    <cellStyle name="Normal 31 6 4" xfId="1953" xr:uid="{00000000-0005-0000-0000-0000BF070000}"/>
    <cellStyle name="Normal 31 7" xfId="1954" xr:uid="{00000000-0005-0000-0000-0000C0070000}"/>
    <cellStyle name="Normal 31 7 2" xfId="1955" xr:uid="{00000000-0005-0000-0000-0000C1070000}"/>
    <cellStyle name="Normal 31 8" xfId="1956" xr:uid="{00000000-0005-0000-0000-0000C2070000}"/>
    <cellStyle name="Normal 31 8 2" xfId="1957" xr:uid="{00000000-0005-0000-0000-0000C3070000}"/>
    <cellStyle name="Normal 31 9" xfId="1958" xr:uid="{00000000-0005-0000-0000-0000C4070000}"/>
    <cellStyle name="Normal 32" xfId="1959" xr:uid="{00000000-0005-0000-0000-0000C5070000}"/>
    <cellStyle name="Normal 33" xfId="1960" xr:uid="{00000000-0005-0000-0000-0000C6070000}"/>
    <cellStyle name="Normal 33 2" xfId="1961" xr:uid="{00000000-0005-0000-0000-0000C7070000}"/>
    <cellStyle name="Normal 33 3" xfId="1962" xr:uid="{00000000-0005-0000-0000-0000C8070000}"/>
    <cellStyle name="Normal 33 3 2" xfId="1963" xr:uid="{00000000-0005-0000-0000-0000C9070000}"/>
    <cellStyle name="Normal 33 3 2 2" xfId="1964" xr:uid="{00000000-0005-0000-0000-0000CA070000}"/>
    <cellStyle name="Normal 33 3 3" xfId="1965" xr:uid="{00000000-0005-0000-0000-0000CB070000}"/>
    <cellStyle name="Normal 33 3 3 2" xfId="1966" xr:uid="{00000000-0005-0000-0000-0000CC070000}"/>
    <cellStyle name="Normal 33 3 4" xfId="1967" xr:uid="{00000000-0005-0000-0000-0000CD070000}"/>
    <cellStyle name="Normal 33 4" xfId="1968" xr:uid="{00000000-0005-0000-0000-0000CE070000}"/>
    <cellStyle name="Normal 33 4 2" xfId="1969" xr:uid="{00000000-0005-0000-0000-0000CF070000}"/>
    <cellStyle name="Normal 33 5" xfId="1970" xr:uid="{00000000-0005-0000-0000-0000D0070000}"/>
    <cellStyle name="Normal 33 5 2" xfId="1971" xr:uid="{00000000-0005-0000-0000-0000D1070000}"/>
    <cellStyle name="Normal 33 6" xfId="1972" xr:uid="{00000000-0005-0000-0000-0000D2070000}"/>
    <cellStyle name="Normal 34" xfId="1973" xr:uid="{00000000-0005-0000-0000-0000D3070000}"/>
    <cellStyle name="Normal 34 2" xfId="1974" xr:uid="{00000000-0005-0000-0000-0000D4070000}"/>
    <cellStyle name="Normal 34 2 2" xfId="1975" xr:uid="{00000000-0005-0000-0000-0000D5070000}"/>
    <cellStyle name="Normal 34 2 2 2" xfId="1976" xr:uid="{00000000-0005-0000-0000-0000D6070000}"/>
    <cellStyle name="Normal 34 2 2 2 2" xfId="1977" xr:uid="{00000000-0005-0000-0000-0000D7070000}"/>
    <cellStyle name="Normal 34 2 2 3" xfId="1978" xr:uid="{00000000-0005-0000-0000-0000D8070000}"/>
    <cellStyle name="Normal 34 2 2 3 2" xfId="1979" xr:uid="{00000000-0005-0000-0000-0000D9070000}"/>
    <cellStyle name="Normal 34 2 2 4" xfId="1980" xr:uid="{00000000-0005-0000-0000-0000DA070000}"/>
    <cellStyle name="Normal 34 2 3" xfId="1981" xr:uid="{00000000-0005-0000-0000-0000DB070000}"/>
    <cellStyle name="Normal 34 2 3 2" xfId="1982" xr:uid="{00000000-0005-0000-0000-0000DC070000}"/>
    <cellStyle name="Normal 34 2 4" xfId="1983" xr:uid="{00000000-0005-0000-0000-0000DD070000}"/>
    <cellStyle name="Normal 34 2 4 2" xfId="1984" xr:uid="{00000000-0005-0000-0000-0000DE070000}"/>
    <cellStyle name="Normal 34 2 5" xfId="1985" xr:uid="{00000000-0005-0000-0000-0000DF070000}"/>
    <cellStyle name="Normal 34 3" xfId="1986" xr:uid="{00000000-0005-0000-0000-0000E0070000}"/>
    <cellStyle name="Normal 34 3 2" xfId="1987" xr:uid="{00000000-0005-0000-0000-0000E1070000}"/>
    <cellStyle name="Normal 34 3 2 2" xfId="1988" xr:uid="{00000000-0005-0000-0000-0000E2070000}"/>
    <cellStyle name="Normal 34 3 3" xfId="1989" xr:uid="{00000000-0005-0000-0000-0000E3070000}"/>
    <cellStyle name="Normal 34 3 3 2" xfId="1990" xr:uid="{00000000-0005-0000-0000-0000E4070000}"/>
    <cellStyle name="Normal 34 3 4" xfId="1991" xr:uid="{00000000-0005-0000-0000-0000E5070000}"/>
    <cellStyle name="Normal 34 4" xfId="1992" xr:uid="{00000000-0005-0000-0000-0000E6070000}"/>
    <cellStyle name="Normal 34 4 2" xfId="1993" xr:uid="{00000000-0005-0000-0000-0000E7070000}"/>
    <cellStyle name="Normal 34 5" xfId="1994" xr:uid="{00000000-0005-0000-0000-0000E8070000}"/>
    <cellStyle name="Normal 34 5 2" xfId="1995" xr:uid="{00000000-0005-0000-0000-0000E9070000}"/>
    <cellStyle name="Normal 34 6" xfId="1996" xr:uid="{00000000-0005-0000-0000-0000EA070000}"/>
    <cellStyle name="Normal 35" xfId="1997" xr:uid="{00000000-0005-0000-0000-0000EB070000}"/>
    <cellStyle name="Normal 35 2" xfId="1998" xr:uid="{00000000-0005-0000-0000-0000EC070000}"/>
    <cellStyle name="Normal 35 2 2" xfId="1999" xr:uid="{00000000-0005-0000-0000-0000ED070000}"/>
    <cellStyle name="Normal 35 2 2 2" xfId="2000" xr:uid="{00000000-0005-0000-0000-0000EE070000}"/>
    <cellStyle name="Normal 35 2 3" xfId="2001" xr:uid="{00000000-0005-0000-0000-0000EF070000}"/>
    <cellStyle name="Normal 35 2 3 2" xfId="2002" xr:uid="{00000000-0005-0000-0000-0000F0070000}"/>
    <cellStyle name="Normal 35 2 4" xfId="2003" xr:uid="{00000000-0005-0000-0000-0000F1070000}"/>
    <cellStyle name="Normal 35 3" xfId="2004" xr:uid="{00000000-0005-0000-0000-0000F2070000}"/>
    <cellStyle name="Normal 35 3 2" xfId="2005" xr:uid="{00000000-0005-0000-0000-0000F3070000}"/>
    <cellStyle name="Normal 35 4" xfId="2006" xr:uid="{00000000-0005-0000-0000-0000F4070000}"/>
    <cellStyle name="Normal 35 4 2" xfId="2007" xr:uid="{00000000-0005-0000-0000-0000F5070000}"/>
    <cellStyle name="Normal 35 5" xfId="2008" xr:uid="{00000000-0005-0000-0000-0000F6070000}"/>
    <cellStyle name="Normal 36" xfId="2009" xr:uid="{00000000-0005-0000-0000-0000F7070000}"/>
    <cellStyle name="Normal 36 2" xfId="2010" xr:uid="{00000000-0005-0000-0000-0000F8070000}"/>
    <cellStyle name="Normal 36 2 2" xfId="2011" xr:uid="{00000000-0005-0000-0000-0000F9070000}"/>
    <cellStyle name="Normal 36 2 2 2" xfId="2012" xr:uid="{00000000-0005-0000-0000-0000FA070000}"/>
    <cellStyle name="Normal 36 2 2 2 2" xfId="2013" xr:uid="{00000000-0005-0000-0000-0000FB070000}"/>
    <cellStyle name="Normal 36 2 2 3" xfId="2014" xr:uid="{00000000-0005-0000-0000-0000FC070000}"/>
    <cellStyle name="Normal 36 2 2 3 2" xfId="2015" xr:uid="{00000000-0005-0000-0000-0000FD070000}"/>
    <cellStyle name="Normal 36 2 2 4" xfId="2016" xr:uid="{00000000-0005-0000-0000-0000FE070000}"/>
    <cellStyle name="Normal 36 2 3" xfId="2017" xr:uid="{00000000-0005-0000-0000-0000FF070000}"/>
    <cellStyle name="Normal 36 2 3 2" xfId="2018" xr:uid="{00000000-0005-0000-0000-000000080000}"/>
    <cellStyle name="Normal 36 2 4" xfId="2019" xr:uid="{00000000-0005-0000-0000-000001080000}"/>
    <cellStyle name="Normal 36 2 4 2" xfId="2020" xr:uid="{00000000-0005-0000-0000-000002080000}"/>
    <cellStyle name="Normal 36 2 5" xfId="2021" xr:uid="{00000000-0005-0000-0000-000003080000}"/>
    <cellStyle name="Normal 36 3" xfId="2022" xr:uid="{00000000-0005-0000-0000-000004080000}"/>
    <cellStyle name="Normal 36 3 2" xfId="2023" xr:uid="{00000000-0005-0000-0000-000005080000}"/>
    <cellStyle name="Normal 36 3 2 2" xfId="2024" xr:uid="{00000000-0005-0000-0000-000006080000}"/>
    <cellStyle name="Normal 36 3 3" xfId="2025" xr:uid="{00000000-0005-0000-0000-000007080000}"/>
    <cellStyle name="Normal 36 3 3 2" xfId="2026" xr:uid="{00000000-0005-0000-0000-000008080000}"/>
    <cellStyle name="Normal 36 3 4" xfId="2027" xr:uid="{00000000-0005-0000-0000-000009080000}"/>
    <cellStyle name="Normal 36 4" xfId="2028" xr:uid="{00000000-0005-0000-0000-00000A080000}"/>
    <cellStyle name="Normal 36 4 2" xfId="2029" xr:uid="{00000000-0005-0000-0000-00000B080000}"/>
    <cellStyle name="Normal 36 5" xfId="2030" xr:uid="{00000000-0005-0000-0000-00000C080000}"/>
    <cellStyle name="Normal 36 5 2" xfId="2031" xr:uid="{00000000-0005-0000-0000-00000D080000}"/>
    <cellStyle name="Normal 36 6" xfId="2032" xr:uid="{00000000-0005-0000-0000-00000E080000}"/>
    <cellStyle name="Normal 37" xfId="2033" xr:uid="{00000000-0005-0000-0000-00000F080000}"/>
    <cellStyle name="Normal 37 2" xfId="2034" xr:uid="{00000000-0005-0000-0000-000010080000}"/>
    <cellStyle name="Normal 37 2 2" xfId="2035" xr:uid="{00000000-0005-0000-0000-000011080000}"/>
    <cellStyle name="Normal 37 2 2 2" xfId="2036" xr:uid="{00000000-0005-0000-0000-000012080000}"/>
    <cellStyle name="Normal 37 2 2 2 2" xfId="2037" xr:uid="{00000000-0005-0000-0000-000013080000}"/>
    <cellStyle name="Normal 37 2 2 3" xfId="2038" xr:uid="{00000000-0005-0000-0000-000014080000}"/>
    <cellStyle name="Normal 37 2 2 3 2" xfId="2039" xr:uid="{00000000-0005-0000-0000-000015080000}"/>
    <cellStyle name="Normal 37 2 2 4" xfId="2040" xr:uid="{00000000-0005-0000-0000-000016080000}"/>
    <cellStyle name="Normal 37 2 3" xfId="2041" xr:uid="{00000000-0005-0000-0000-000017080000}"/>
    <cellStyle name="Normal 37 2 3 2" xfId="2042" xr:uid="{00000000-0005-0000-0000-000018080000}"/>
    <cellStyle name="Normal 37 2 4" xfId="2043" xr:uid="{00000000-0005-0000-0000-000019080000}"/>
    <cellStyle name="Normal 37 2 4 2" xfId="2044" xr:uid="{00000000-0005-0000-0000-00001A080000}"/>
    <cellStyle name="Normal 37 2 5" xfId="2045" xr:uid="{00000000-0005-0000-0000-00001B080000}"/>
    <cellStyle name="Normal 37 3" xfId="2046" xr:uid="{00000000-0005-0000-0000-00001C080000}"/>
    <cellStyle name="Normal 37 3 2" xfId="2047" xr:uid="{00000000-0005-0000-0000-00001D080000}"/>
    <cellStyle name="Normal 37 3 2 2" xfId="2048" xr:uid="{00000000-0005-0000-0000-00001E080000}"/>
    <cellStyle name="Normal 37 3 3" xfId="2049" xr:uid="{00000000-0005-0000-0000-00001F080000}"/>
    <cellStyle name="Normal 37 3 3 2" xfId="2050" xr:uid="{00000000-0005-0000-0000-000020080000}"/>
    <cellStyle name="Normal 37 3 4" xfId="2051" xr:uid="{00000000-0005-0000-0000-000021080000}"/>
    <cellStyle name="Normal 37 4" xfId="2052" xr:uid="{00000000-0005-0000-0000-000022080000}"/>
    <cellStyle name="Normal 37 4 2" xfId="2053" xr:uid="{00000000-0005-0000-0000-000023080000}"/>
    <cellStyle name="Normal 37 5" xfId="2054" xr:uid="{00000000-0005-0000-0000-000024080000}"/>
    <cellStyle name="Normal 37 5 2" xfId="2055" xr:uid="{00000000-0005-0000-0000-000025080000}"/>
    <cellStyle name="Normal 37 6" xfId="2056" xr:uid="{00000000-0005-0000-0000-000026080000}"/>
    <cellStyle name="Normal 38" xfId="2057" xr:uid="{00000000-0005-0000-0000-000027080000}"/>
    <cellStyle name="Normal 39" xfId="2058" xr:uid="{00000000-0005-0000-0000-000028080000}"/>
    <cellStyle name="Normal 39 2" xfId="2059" xr:uid="{00000000-0005-0000-0000-000029080000}"/>
    <cellStyle name="Normal 39 2 2" xfId="2060" xr:uid="{00000000-0005-0000-0000-00002A080000}"/>
    <cellStyle name="Normal 39 2 2 2" xfId="2061" xr:uid="{00000000-0005-0000-0000-00002B080000}"/>
    <cellStyle name="Normal 39 2 3" xfId="2062" xr:uid="{00000000-0005-0000-0000-00002C080000}"/>
    <cellStyle name="Normal 39 2 3 2" xfId="2063" xr:uid="{00000000-0005-0000-0000-00002D080000}"/>
    <cellStyle name="Normal 39 2 4" xfId="2064" xr:uid="{00000000-0005-0000-0000-00002E080000}"/>
    <cellStyle name="Normal 39 3" xfId="2065" xr:uid="{00000000-0005-0000-0000-00002F080000}"/>
    <cellStyle name="Normal 39 3 2" xfId="2066" xr:uid="{00000000-0005-0000-0000-000030080000}"/>
    <cellStyle name="Normal 39 4" xfId="2067" xr:uid="{00000000-0005-0000-0000-000031080000}"/>
    <cellStyle name="Normal 39 4 2" xfId="2068" xr:uid="{00000000-0005-0000-0000-000032080000}"/>
    <cellStyle name="Normal 39 5" xfId="2069" xr:uid="{00000000-0005-0000-0000-000033080000}"/>
    <cellStyle name="Normal 4" xfId="2070" xr:uid="{00000000-0005-0000-0000-000034080000}"/>
    <cellStyle name="Normal 4 2" xfId="2071" xr:uid="{00000000-0005-0000-0000-000035080000}"/>
    <cellStyle name="Normal 4 2 2" xfId="2072" xr:uid="{00000000-0005-0000-0000-000036080000}"/>
    <cellStyle name="Normal 4 2 2 2" xfId="2073" xr:uid="{00000000-0005-0000-0000-000037080000}"/>
    <cellStyle name="Normal 4 3" xfId="2074" xr:uid="{00000000-0005-0000-0000-000038080000}"/>
    <cellStyle name="Normal 4 3 2" xfId="2075" xr:uid="{00000000-0005-0000-0000-000039080000}"/>
    <cellStyle name="Normal 4 3 2 2" xfId="2076" xr:uid="{00000000-0005-0000-0000-00003A080000}"/>
    <cellStyle name="Normal 4 3 2 2 2" xfId="2077" xr:uid="{00000000-0005-0000-0000-00003B080000}"/>
    <cellStyle name="Normal 4 3 2 3" xfId="2078" xr:uid="{00000000-0005-0000-0000-00003C080000}"/>
    <cellStyle name="Normal 4 3 2 3 2" xfId="2079" xr:uid="{00000000-0005-0000-0000-00003D080000}"/>
    <cellStyle name="Normal 4 3 2 4" xfId="2080" xr:uid="{00000000-0005-0000-0000-00003E080000}"/>
    <cellStyle name="Normal 4 3 3" xfId="2081" xr:uid="{00000000-0005-0000-0000-00003F080000}"/>
    <cellStyle name="Normal 4 3 3 2" xfId="2082" xr:uid="{00000000-0005-0000-0000-000040080000}"/>
    <cellStyle name="Normal 4 3 4" xfId="2083" xr:uid="{00000000-0005-0000-0000-000041080000}"/>
    <cellStyle name="Normal 4 3 4 2" xfId="2084" xr:uid="{00000000-0005-0000-0000-000042080000}"/>
    <cellStyle name="Normal 4 3 5" xfId="2085" xr:uid="{00000000-0005-0000-0000-000043080000}"/>
    <cellStyle name="Normal 4 4" xfId="2086" xr:uid="{00000000-0005-0000-0000-000044080000}"/>
    <cellStyle name="Normal 4 4 2" xfId="2087" xr:uid="{00000000-0005-0000-0000-000045080000}"/>
    <cellStyle name="Normal 4 5" xfId="2088" xr:uid="{00000000-0005-0000-0000-000046080000}"/>
    <cellStyle name="Normal 40" xfId="2089" xr:uid="{00000000-0005-0000-0000-000047080000}"/>
    <cellStyle name="Normal 40 2" xfId="2090" xr:uid="{00000000-0005-0000-0000-000048080000}"/>
    <cellStyle name="Normal 40 2 2" xfId="2091" xr:uid="{00000000-0005-0000-0000-000049080000}"/>
    <cellStyle name="Normal 40 2 2 2" xfId="2092" xr:uid="{00000000-0005-0000-0000-00004A080000}"/>
    <cellStyle name="Normal 40 2 3" xfId="2093" xr:uid="{00000000-0005-0000-0000-00004B080000}"/>
    <cellStyle name="Normal 40 2 3 2" xfId="2094" xr:uid="{00000000-0005-0000-0000-00004C080000}"/>
    <cellStyle name="Normal 40 2 4" xfId="2095" xr:uid="{00000000-0005-0000-0000-00004D080000}"/>
    <cellStyle name="Normal 40 3" xfId="2096" xr:uid="{00000000-0005-0000-0000-00004E080000}"/>
    <cellStyle name="Normal 40 3 2" xfId="2097" xr:uid="{00000000-0005-0000-0000-00004F080000}"/>
    <cellStyle name="Normal 40 4" xfId="2098" xr:uid="{00000000-0005-0000-0000-000050080000}"/>
    <cellStyle name="Normal 40 4 2" xfId="2099" xr:uid="{00000000-0005-0000-0000-000051080000}"/>
    <cellStyle name="Normal 40 5" xfId="2100" xr:uid="{00000000-0005-0000-0000-000052080000}"/>
    <cellStyle name="Normal 41" xfId="2101" xr:uid="{00000000-0005-0000-0000-000053080000}"/>
    <cellStyle name="Normal 41 2" xfId="2102" xr:uid="{00000000-0005-0000-0000-000054080000}"/>
    <cellStyle name="Normal 41 2 2" xfId="2103" xr:uid="{00000000-0005-0000-0000-000055080000}"/>
    <cellStyle name="Normal 41 2 2 2" xfId="2104" xr:uid="{00000000-0005-0000-0000-000056080000}"/>
    <cellStyle name="Normal 41 2 3" xfId="2105" xr:uid="{00000000-0005-0000-0000-000057080000}"/>
    <cellStyle name="Normal 41 2 3 2" xfId="2106" xr:uid="{00000000-0005-0000-0000-000058080000}"/>
    <cellStyle name="Normal 41 2 4" xfId="2107" xr:uid="{00000000-0005-0000-0000-000059080000}"/>
    <cellStyle name="Normal 41 3" xfId="2108" xr:uid="{00000000-0005-0000-0000-00005A080000}"/>
    <cellStyle name="Normal 41 3 2" xfId="2109" xr:uid="{00000000-0005-0000-0000-00005B080000}"/>
    <cellStyle name="Normal 41 4" xfId="2110" xr:uid="{00000000-0005-0000-0000-00005C080000}"/>
    <cellStyle name="Normal 41 4 2" xfId="2111" xr:uid="{00000000-0005-0000-0000-00005D080000}"/>
    <cellStyle name="Normal 41 5" xfId="2112" xr:uid="{00000000-0005-0000-0000-00005E080000}"/>
    <cellStyle name="Normal 42" xfId="2113" xr:uid="{00000000-0005-0000-0000-00005F080000}"/>
    <cellStyle name="Normal 42 2" xfId="2114" xr:uid="{00000000-0005-0000-0000-000060080000}"/>
    <cellStyle name="Normal 42 2 2" xfId="2115" xr:uid="{00000000-0005-0000-0000-000061080000}"/>
    <cellStyle name="Normal 42 3" xfId="2116" xr:uid="{00000000-0005-0000-0000-000062080000}"/>
    <cellStyle name="Normal 42 3 2" xfId="2117" xr:uid="{00000000-0005-0000-0000-000063080000}"/>
    <cellStyle name="Normal 42 4" xfId="2118" xr:uid="{00000000-0005-0000-0000-000064080000}"/>
    <cellStyle name="Normal 43" xfId="2119" xr:uid="{00000000-0005-0000-0000-000065080000}"/>
    <cellStyle name="Normal 43 2" xfId="2120" xr:uid="{00000000-0005-0000-0000-000066080000}"/>
    <cellStyle name="Normal 43 3" xfId="2121" xr:uid="{00000000-0005-0000-0000-000067080000}"/>
    <cellStyle name="Normal 44" xfId="2122" xr:uid="{00000000-0005-0000-0000-000068080000}"/>
    <cellStyle name="Normal 44 2" xfId="2123" xr:uid="{00000000-0005-0000-0000-000069080000}"/>
    <cellStyle name="Normal 45" xfId="2124" xr:uid="{00000000-0005-0000-0000-00006A080000}"/>
    <cellStyle name="Normal 45 2" xfId="2125" xr:uid="{00000000-0005-0000-0000-00006B080000}"/>
    <cellStyle name="Normal 46" xfId="2126" xr:uid="{00000000-0005-0000-0000-00006C080000}"/>
    <cellStyle name="Normal 47" xfId="2127" xr:uid="{00000000-0005-0000-0000-00006D080000}"/>
    <cellStyle name="Normal 48" xfId="2128" xr:uid="{00000000-0005-0000-0000-00006E080000}"/>
    <cellStyle name="Normal 49" xfId="2883" xr:uid="{00000000-0005-0000-0000-00006F080000}"/>
    <cellStyle name="Normal 5" xfId="2129" xr:uid="{00000000-0005-0000-0000-000070080000}"/>
    <cellStyle name="Normal 5 2" xfId="2130" xr:uid="{00000000-0005-0000-0000-000071080000}"/>
    <cellStyle name="Normal 5 2 2" xfId="2131" xr:uid="{00000000-0005-0000-0000-000072080000}"/>
    <cellStyle name="Normal 5 2 2 2" xfId="2132" xr:uid="{00000000-0005-0000-0000-000073080000}"/>
    <cellStyle name="Normal 5 3" xfId="2133" xr:uid="{00000000-0005-0000-0000-000074080000}"/>
    <cellStyle name="Normal 5 4" xfId="2134" xr:uid="{00000000-0005-0000-0000-000075080000}"/>
    <cellStyle name="Normal 5 5" xfId="2135" xr:uid="{00000000-0005-0000-0000-000076080000}"/>
    <cellStyle name="Normal 5 5 2" xfId="2136" xr:uid="{00000000-0005-0000-0000-000077080000}"/>
    <cellStyle name="Normal 5 5 2 2" xfId="2137" xr:uid="{00000000-0005-0000-0000-000078080000}"/>
    <cellStyle name="Normal 5 5 2 2 2" xfId="2138" xr:uid="{00000000-0005-0000-0000-000079080000}"/>
    <cellStyle name="Normal 5 5 2 2 2 2" xfId="2139" xr:uid="{00000000-0005-0000-0000-00007A080000}"/>
    <cellStyle name="Normal 5 5 2 2 2 2 2" xfId="2140" xr:uid="{00000000-0005-0000-0000-00007B080000}"/>
    <cellStyle name="Normal 5 5 2 2 2 3" xfId="2141" xr:uid="{00000000-0005-0000-0000-00007C080000}"/>
    <cellStyle name="Normal 5 5 2 2 2 3 2" xfId="2142" xr:uid="{00000000-0005-0000-0000-00007D080000}"/>
    <cellStyle name="Normal 5 5 2 2 2 4" xfId="2143" xr:uid="{00000000-0005-0000-0000-00007E080000}"/>
    <cellStyle name="Normal 5 5 2 2 3" xfId="2144" xr:uid="{00000000-0005-0000-0000-00007F080000}"/>
    <cellStyle name="Normal 5 5 2 2 3 2" xfId="2145" xr:uid="{00000000-0005-0000-0000-000080080000}"/>
    <cellStyle name="Normal 5 5 2 2 4" xfId="2146" xr:uid="{00000000-0005-0000-0000-000081080000}"/>
    <cellStyle name="Normal 5 5 2 2 4 2" xfId="2147" xr:uid="{00000000-0005-0000-0000-000082080000}"/>
    <cellStyle name="Normal 5 5 2 2 5" xfId="2148" xr:uid="{00000000-0005-0000-0000-000083080000}"/>
    <cellStyle name="Normal 5 5 2 3" xfId="2149" xr:uid="{00000000-0005-0000-0000-000084080000}"/>
    <cellStyle name="Normal 5 5 2 3 2" xfId="2150" xr:uid="{00000000-0005-0000-0000-000085080000}"/>
    <cellStyle name="Normal 5 5 2 3 2 2" xfId="2151" xr:uid="{00000000-0005-0000-0000-000086080000}"/>
    <cellStyle name="Normal 5 5 2 3 3" xfId="2152" xr:uid="{00000000-0005-0000-0000-000087080000}"/>
    <cellStyle name="Normal 5 5 2 3 3 2" xfId="2153" xr:uid="{00000000-0005-0000-0000-000088080000}"/>
    <cellStyle name="Normal 5 5 2 3 4" xfId="2154" xr:uid="{00000000-0005-0000-0000-000089080000}"/>
    <cellStyle name="Normal 5 5 2 4" xfId="2155" xr:uid="{00000000-0005-0000-0000-00008A080000}"/>
    <cellStyle name="Normal 5 5 2 4 2" xfId="2156" xr:uid="{00000000-0005-0000-0000-00008B080000}"/>
    <cellStyle name="Normal 5 5 2 5" xfId="2157" xr:uid="{00000000-0005-0000-0000-00008C080000}"/>
    <cellStyle name="Normal 5 5 2 5 2" xfId="2158" xr:uid="{00000000-0005-0000-0000-00008D080000}"/>
    <cellStyle name="Normal 5 5 2 6" xfId="2159" xr:uid="{00000000-0005-0000-0000-00008E080000}"/>
    <cellStyle name="Normal 5 5 3" xfId="2160" xr:uid="{00000000-0005-0000-0000-00008F080000}"/>
    <cellStyle name="Normal 5 5 3 2" xfId="2161" xr:uid="{00000000-0005-0000-0000-000090080000}"/>
    <cellStyle name="Normal 5 5 3 2 2" xfId="2162" xr:uid="{00000000-0005-0000-0000-000091080000}"/>
    <cellStyle name="Normal 5 5 3 3" xfId="2163" xr:uid="{00000000-0005-0000-0000-000092080000}"/>
    <cellStyle name="Normal 5 5 3 3 2" xfId="2164" xr:uid="{00000000-0005-0000-0000-000093080000}"/>
    <cellStyle name="Normal 5 5 3 4" xfId="2165" xr:uid="{00000000-0005-0000-0000-000094080000}"/>
    <cellStyle name="Normal 5 5 4" xfId="2166" xr:uid="{00000000-0005-0000-0000-000095080000}"/>
    <cellStyle name="Normal 5 5 4 2" xfId="2167" xr:uid="{00000000-0005-0000-0000-000096080000}"/>
    <cellStyle name="Normal 5 5 5" xfId="2168" xr:uid="{00000000-0005-0000-0000-000097080000}"/>
    <cellStyle name="Normal 5 5 5 2" xfId="2169" xr:uid="{00000000-0005-0000-0000-000098080000}"/>
    <cellStyle name="Normal 5 5 6" xfId="2170" xr:uid="{00000000-0005-0000-0000-000099080000}"/>
    <cellStyle name="Normal 5 6" xfId="2171" xr:uid="{00000000-0005-0000-0000-00009A080000}"/>
    <cellStyle name="Normal 5 6 2" xfId="2172" xr:uid="{00000000-0005-0000-0000-00009B080000}"/>
    <cellStyle name="Normal 5 7" xfId="2173" xr:uid="{00000000-0005-0000-0000-00009C080000}"/>
    <cellStyle name="Normal 50" xfId="2884" xr:uid="{00000000-0005-0000-0000-00009D080000}"/>
    <cellStyle name="Normal 6" xfId="2174" xr:uid="{00000000-0005-0000-0000-00009E080000}"/>
    <cellStyle name="Normal 6 2" xfId="2175" xr:uid="{00000000-0005-0000-0000-00009F080000}"/>
    <cellStyle name="Normal 6 3" xfId="2176" xr:uid="{00000000-0005-0000-0000-0000A0080000}"/>
    <cellStyle name="Normal 6 3 2" xfId="2177" xr:uid="{00000000-0005-0000-0000-0000A1080000}"/>
    <cellStyle name="Normal 6 4" xfId="2178" xr:uid="{00000000-0005-0000-0000-0000A2080000}"/>
    <cellStyle name="Normal 6 5" xfId="2179" xr:uid="{00000000-0005-0000-0000-0000A3080000}"/>
    <cellStyle name="Normal 7" xfId="2180" xr:uid="{00000000-0005-0000-0000-0000A4080000}"/>
    <cellStyle name="Normal 7 2" xfId="2181" xr:uid="{00000000-0005-0000-0000-0000A5080000}"/>
    <cellStyle name="Normal 7 2 2" xfId="2182" xr:uid="{00000000-0005-0000-0000-0000A6080000}"/>
    <cellStyle name="Normal 7 3" xfId="2183" xr:uid="{00000000-0005-0000-0000-0000A7080000}"/>
    <cellStyle name="Normal 7 3 2" xfId="2184" xr:uid="{00000000-0005-0000-0000-0000A8080000}"/>
    <cellStyle name="Normal 7 4" xfId="2185" xr:uid="{00000000-0005-0000-0000-0000A9080000}"/>
    <cellStyle name="Normal 8" xfId="2186" xr:uid="{00000000-0005-0000-0000-0000AA080000}"/>
    <cellStyle name="Normal 8 2" xfId="2187" xr:uid="{00000000-0005-0000-0000-0000AB080000}"/>
    <cellStyle name="Normal 8 2 2" xfId="2188" xr:uid="{00000000-0005-0000-0000-0000AC080000}"/>
    <cellStyle name="Normal 8 2 2 2" xfId="2189" xr:uid="{00000000-0005-0000-0000-0000AD080000}"/>
    <cellStyle name="Normal 8 2 2 2 2" xfId="2190" xr:uid="{00000000-0005-0000-0000-0000AE080000}"/>
    <cellStyle name="Normal 8 2 2 2 2 2" xfId="2191" xr:uid="{00000000-0005-0000-0000-0000AF080000}"/>
    <cellStyle name="Normal 8 2 2 2 2 2 2" xfId="2192" xr:uid="{00000000-0005-0000-0000-0000B0080000}"/>
    <cellStyle name="Normal 8 2 2 2 2 3" xfId="2193" xr:uid="{00000000-0005-0000-0000-0000B1080000}"/>
    <cellStyle name="Normal 8 2 2 2 2 3 2" xfId="2194" xr:uid="{00000000-0005-0000-0000-0000B2080000}"/>
    <cellStyle name="Normal 8 2 2 2 2 4" xfId="2195" xr:uid="{00000000-0005-0000-0000-0000B3080000}"/>
    <cellStyle name="Normal 8 2 2 2 3" xfId="2196" xr:uid="{00000000-0005-0000-0000-0000B4080000}"/>
    <cellStyle name="Normal 8 2 2 2 3 2" xfId="2197" xr:uid="{00000000-0005-0000-0000-0000B5080000}"/>
    <cellStyle name="Normal 8 2 2 2 4" xfId="2198" xr:uid="{00000000-0005-0000-0000-0000B6080000}"/>
    <cellStyle name="Normal 8 2 2 2 4 2" xfId="2199" xr:uid="{00000000-0005-0000-0000-0000B7080000}"/>
    <cellStyle name="Normal 8 2 2 2 5" xfId="2200" xr:uid="{00000000-0005-0000-0000-0000B8080000}"/>
    <cellStyle name="Normal 8 2 2 3" xfId="2201" xr:uid="{00000000-0005-0000-0000-0000B9080000}"/>
    <cellStyle name="Normal 8 2 2 3 2" xfId="2202" xr:uid="{00000000-0005-0000-0000-0000BA080000}"/>
    <cellStyle name="Normal 8 2 2 3 2 2" xfId="2203" xr:uid="{00000000-0005-0000-0000-0000BB080000}"/>
    <cellStyle name="Normal 8 2 2 3 3" xfId="2204" xr:uid="{00000000-0005-0000-0000-0000BC080000}"/>
    <cellStyle name="Normal 8 2 2 3 3 2" xfId="2205" xr:uid="{00000000-0005-0000-0000-0000BD080000}"/>
    <cellStyle name="Normal 8 2 2 3 4" xfId="2206" xr:uid="{00000000-0005-0000-0000-0000BE080000}"/>
    <cellStyle name="Normal 8 2 2 4" xfId="2207" xr:uid="{00000000-0005-0000-0000-0000BF080000}"/>
    <cellStyle name="Normal 8 2 2 4 2" xfId="2208" xr:uid="{00000000-0005-0000-0000-0000C0080000}"/>
    <cellStyle name="Normal 8 2 2 5" xfId="2209" xr:uid="{00000000-0005-0000-0000-0000C1080000}"/>
    <cellStyle name="Normal 8 2 2 5 2" xfId="2210" xr:uid="{00000000-0005-0000-0000-0000C2080000}"/>
    <cellStyle name="Normal 8 2 2 6" xfId="2211" xr:uid="{00000000-0005-0000-0000-0000C3080000}"/>
    <cellStyle name="Normal 8 3" xfId="2212" xr:uid="{00000000-0005-0000-0000-0000C4080000}"/>
    <cellStyle name="Normal 8 4" xfId="2213" xr:uid="{00000000-0005-0000-0000-0000C5080000}"/>
    <cellStyle name="Normal 8 4 2" xfId="2214" xr:uid="{00000000-0005-0000-0000-0000C6080000}"/>
    <cellStyle name="Normal 8 4 2 2" xfId="2215" xr:uid="{00000000-0005-0000-0000-0000C7080000}"/>
    <cellStyle name="Normal 8 4 2 2 2" xfId="2216" xr:uid="{00000000-0005-0000-0000-0000C8080000}"/>
    <cellStyle name="Normal 8 4 2 2 2 2" xfId="2217" xr:uid="{00000000-0005-0000-0000-0000C9080000}"/>
    <cellStyle name="Normal 8 4 2 2 3" xfId="2218" xr:uid="{00000000-0005-0000-0000-0000CA080000}"/>
    <cellStyle name="Normal 8 4 2 2 3 2" xfId="2219" xr:uid="{00000000-0005-0000-0000-0000CB080000}"/>
    <cellStyle name="Normal 8 4 2 2 4" xfId="2220" xr:uid="{00000000-0005-0000-0000-0000CC080000}"/>
    <cellStyle name="Normal 8 4 2 3" xfId="2221" xr:uid="{00000000-0005-0000-0000-0000CD080000}"/>
    <cellStyle name="Normal 8 4 2 3 2" xfId="2222" xr:uid="{00000000-0005-0000-0000-0000CE080000}"/>
    <cellStyle name="Normal 8 4 2 4" xfId="2223" xr:uid="{00000000-0005-0000-0000-0000CF080000}"/>
    <cellStyle name="Normal 8 4 2 4 2" xfId="2224" xr:uid="{00000000-0005-0000-0000-0000D0080000}"/>
    <cellStyle name="Normal 8 4 2 5" xfId="2225" xr:uid="{00000000-0005-0000-0000-0000D1080000}"/>
    <cellStyle name="Normal 8 4 3" xfId="2226" xr:uid="{00000000-0005-0000-0000-0000D2080000}"/>
    <cellStyle name="Normal 8 4 3 2" xfId="2227" xr:uid="{00000000-0005-0000-0000-0000D3080000}"/>
    <cellStyle name="Normal 8 4 3 2 2" xfId="2228" xr:uid="{00000000-0005-0000-0000-0000D4080000}"/>
    <cellStyle name="Normal 8 4 3 3" xfId="2229" xr:uid="{00000000-0005-0000-0000-0000D5080000}"/>
    <cellStyle name="Normal 8 4 3 3 2" xfId="2230" xr:uid="{00000000-0005-0000-0000-0000D6080000}"/>
    <cellStyle name="Normal 8 4 3 4" xfId="2231" xr:uid="{00000000-0005-0000-0000-0000D7080000}"/>
    <cellStyle name="Normal 8 4 4" xfId="2232" xr:uid="{00000000-0005-0000-0000-0000D8080000}"/>
    <cellStyle name="Normal 8 4 4 2" xfId="2233" xr:uid="{00000000-0005-0000-0000-0000D9080000}"/>
    <cellStyle name="Normal 8 4 5" xfId="2234" xr:uid="{00000000-0005-0000-0000-0000DA080000}"/>
    <cellStyle name="Normal 8 4 5 2" xfId="2235" xr:uid="{00000000-0005-0000-0000-0000DB080000}"/>
    <cellStyle name="Normal 8 4 6" xfId="2236" xr:uid="{00000000-0005-0000-0000-0000DC080000}"/>
    <cellStyle name="Normal 8 5" xfId="2237" xr:uid="{00000000-0005-0000-0000-0000DD080000}"/>
    <cellStyle name="Normal 8 5 2" xfId="2238" xr:uid="{00000000-0005-0000-0000-0000DE080000}"/>
    <cellStyle name="Normal 8 6" xfId="2239" xr:uid="{00000000-0005-0000-0000-0000DF080000}"/>
    <cellStyle name="Normal 9" xfId="2240" xr:uid="{00000000-0005-0000-0000-0000E0080000}"/>
    <cellStyle name="Normal 9 2" xfId="2241" xr:uid="{00000000-0005-0000-0000-0000E1080000}"/>
    <cellStyle name="Normal 9 2 2" xfId="2242" xr:uid="{00000000-0005-0000-0000-0000E2080000}"/>
    <cellStyle name="Normal 9 2 2 2" xfId="2243" xr:uid="{00000000-0005-0000-0000-0000E3080000}"/>
    <cellStyle name="Normal 9 2 2 2 2" xfId="2244" xr:uid="{00000000-0005-0000-0000-0000E4080000}"/>
    <cellStyle name="Normal 9 2 2 3" xfId="2245" xr:uid="{00000000-0005-0000-0000-0000E5080000}"/>
    <cellStyle name="Normal 9 2 2 3 2" xfId="2246" xr:uid="{00000000-0005-0000-0000-0000E6080000}"/>
    <cellStyle name="Normal 9 2 2 4" xfId="2247" xr:uid="{00000000-0005-0000-0000-0000E7080000}"/>
    <cellStyle name="Normal 9 2 3" xfId="2248" xr:uid="{00000000-0005-0000-0000-0000E8080000}"/>
    <cellStyle name="Normal 9 2 3 2" xfId="2249" xr:uid="{00000000-0005-0000-0000-0000E9080000}"/>
    <cellStyle name="Normal 9 2 4" xfId="2250" xr:uid="{00000000-0005-0000-0000-0000EA080000}"/>
    <cellStyle name="Normal 9 2 4 2" xfId="2251" xr:uid="{00000000-0005-0000-0000-0000EB080000}"/>
    <cellStyle name="Normal 9 2 5" xfId="2252" xr:uid="{00000000-0005-0000-0000-0000EC080000}"/>
    <cellStyle name="Normal 9 3" xfId="2253" xr:uid="{00000000-0005-0000-0000-0000ED080000}"/>
    <cellStyle name="Normal 9 3 2" xfId="2254" xr:uid="{00000000-0005-0000-0000-0000EE080000}"/>
    <cellStyle name="Normal 9 3 2 2" xfId="2255" xr:uid="{00000000-0005-0000-0000-0000EF080000}"/>
    <cellStyle name="Normal 9 3 2 2 2" xfId="2256" xr:uid="{00000000-0005-0000-0000-0000F0080000}"/>
    <cellStyle name="Normal 9 3 2 2 2 2" xfId="2257" xr:uid="{00000000-0005-0000-0000-0000F1080000}"/>
    <cellStyle name="Normal 9 3 2 2 3" xfId="2258" xr:uid="{00000000-0005-0000-0000-0000F2080000}"/>
    <cellStyle name="Normal 9 3 2 2 3 2" xfId="2259" xr:uid="{00000000-0005-0000-0000-0000F3080000}"/>
    <cellStyle name="Normal 9 3 2 2 4" xfId="2260" xr:uid="{00000000-0005-0000-0000-0000F4080000}"/>
    <cellStyle name="Normal 9 3 2 3" xfId="2261" xr:uid="{00000000-0005-0000-0000-0000F5080000}"/>
    <cellStyle name="Normal 9 3 2 3 2" xfId="2262" xr:uid="{00000000-0005-0000-0000-0000F6080000}"/>
    <cellStyle name="Normal 9 3 2 4" xfId="2263" xr:uid="{00000000-0005-0000-0000-0000F7080000}"/>
    <cellStyle name="Normal 9 3 2 4 2" xfId="2264" xr:uid="{00000000-0005-0000-0000-0000F8080000}"/>
    <cellStyle name="Normal 9 3 2 5" xfId="2265" xr:uid="{00000000-0005-0000-0000-0000F9080000}"/>
    <cellStyle name="Normal 9 3 3" xfId="2266" xr:uid="{00000000-0005-0000-0000-0000FA080000}"/>
    <cellStyle name="Normal 9 3 3 2" xfId="2267" xr:uid="{00000000-0005-0000-0000-0000FB080000}"/>
    <cellStyle name="Normal 9 3 3 2 2" xfId="2268" xr:uid="{00000000-0005-0000-0000-0000FC080000}"/>
    <cellStyle name="Normal 9 3 3 3" xfId="2269" xr:uid="{00000000-0005-0000-0000-0000FD080000}"/>
    <cellStyle name="Normal 9 3 3 3 2" xfId="2270" xr:uid="{00000000-0005-0000-0000-0000FE080000}"/>
    <cellStyle name="Normal 9 3 3 4" xfId="2271" xr:uid="{00000000-0005-0000-0000-0000FF080000}"/>
    <cellStyle name="Normal 9 3 4" xfId="2272" xr:uid="{00000000-0005-0000-0000-000000090000}"/>
    <cellStyle name="Normal 9 3 4 2" xfId="2273" xr:uid="{00000000-0005-0000-0000-000001090000}"/>
    <cellStyle name="Normal 9 3 5" xfId="2274" xr:uid="{00000000-0005-0000-0000-000002090000}"/>
    <cellStyle name="Normal 9 3 5 2" xfId="2275" xr:uid="{00000000-0005-0000-0000-000003090000}"/>
    <cellStyle name="Normal 9 3 6" xfId="2276" xr:uid="{00000000-0005-0000-0000-000004090000}"/>
    <cellStyle name="Normal 9 4" xfId="2277" xr:uid="{00000000-0005-0000-0000-000005090000}"/>
    <cellStyle name="Normal 9 4 2" xfId="2278" xr:uid="{00000000-0005-0000-0000-000006090000}"/>
    <cellStyle name="Normal 9 4 2 2" xfId="2279" xr:uid="{00000000-0005-0000-0000-000007090000}"/>
    <cellStyle name="Normal 9 4 3" xfId="2280" xr:uid="{00000000-0005-0000-0000-000008090000}"/>
    <cellStyle name="Normal 9 4 3 2" xfId="2281" xr:uid="{00000000-0005-0000-0000-000009090000}"/>
    <cellStyle name="Normal 9 4 4" xfId="2282" xr:uid="{00000000-0005-0000-0000-00000A090000}"/>
    <cellStyle name="Normal 9 5" xfId="2283" xr:uid="{00000000-0005-0000-0000-00000B090000}"/>
    <cellStyle name="Normal 9 5 2" xfId="2284" xr:uid="{00000000-0005-0000-0000-00000C090000}"/>
    <cellStyle name="Normal 9 6" xfId="2285" xr:uid="{00000000-0005-0000-0000-00000D090000}"/>
    <cellStyle name="Normal 9 6 2" xfId="2286" xr:uid="{00000000-0005-0000-0000-00000E090000}"/>
    <cellStyle name="Normal 9 7" xfId="2287" xr:uid="{00000000-0005-0000-0000-00000F090000}"/>
    <cellStyle name="Normal_flujo efectivo 2012 definitivo" xfId="2288" xr:uid="{00000000-0005-0000-0000-000010090000}"/>
    <cellStyle name="Notas 10" xfId="2289" xr:uid="{00000000-0005-0000-0000-000011090000}"/>
    <cellStyle name="Notas 11" xfId="2290" xr:uid="{00000000-0005-0000-0000-000012090000}"/>
    <cellStyle name="Notas 12" xfId="2885" xr:uid="{00000000-0005-0000-0000-000013090000}"/>
    <cellStyle name="Notas 13" xfId="2886" xr:uid="{00000000-0005-0000-0000-000014090000}"/>
    <cellStyle name="Notas 2" xfId="2291" xr:uid="{00000000-0005-0000-0000-000015090000}"/>
    <cellStyle name="Notas 2 2" xfId="2292" xr:uid="{00000000-0005-0000-0000-000016090000}"/>
    <cellStyle name="Notas 2 2 2" xfId="2293" xr:uid="{00000000-0005-0000-0000-000017090000}"/>
    <cellStyle name="Notas 2 2 2 2" xfId="2294" xr:uid="{00000000-0005-0000-0000-000018090000}"/>
    <cellStyle name="Notas 2 2 3" xfId="2295" xr:uid="{00000000-0005-0000-0000-000019090000}"/>
    <cellStyle name="Notas 2 2 3 2" xfId="2296" xr:uid="{00000000-0005-0000-0000-00001A090000}"/>
    <cellStyle name="Notas 2 2 4" xfId="2297" xr:uid="{00000000-0005-0000-0000-00001B090000}"/>
    <cellStyle name="Notas 2 3" xfId="2298" xr:uid="{00000000-0005-0000-0000-00001C090000}"/>
    <cellStyle name="Notas 2 3 2" xfId="2299" xr:uid="{00000000-0005-0000-0000-00001D090000}"/>
    <cellStyle name="Notas 2 4" xfId="2300" xr:uid="{00000000-0005-0000-0000-00001E090000}"/>
    <cellStyle name="Notas 2 4 2" xfId="2301" xr:uid="{00000000-0005-0000-0000-00001F090000}"/>
    <cellStyle name="Notas 2 5" xfId="2302" xr:uid="{00000000-0005-0000-0000-000020090000}"/>
    <cellStyle name="Notas 3" xfId="2303" xr:uid="{00000000-0005-0000-0000-000021090000}"/>
    <cellStyle name="Notas 3 2" xfId="2304" xr:uid="{00000000-0005-0000-0000-000022090000}"/>
    <cellStyle name="Notas 3 2 2" xfId="2305" xr:uid="{00000000-0005-0000-0000-000023090000}"/>
    <cellStyle name="Notas 3 3" xfId="2306" xr:uid="{00000000-0005-0000-0000-000024090000}"/>
    <cellStyle name="Notas 4" xfId="2307" xr:uid="{00000000-0005-0000-0000-000025090000}"/>
    <cellStyle name="Notas 4 2" xfId="2308" xr:uid="{00000000-0005-0000-0000-000026090000}"/>
    <cellStyle name="Notas 4 2 2" xfId="2309" xr:uid="{00000000-0005-0000-0000-000027090000}"/>
    <cellStyle name="Notas 4 3" xfId="2310" xr:uid="{00000000-0005-0000-0000-000028090000}"/>
    <cellStyle name="Notas 5" xfId="2311" xr:uid="{00000000-0005-0000-0000-000029090000}"/>
    <cellStyle name="Notas 5 2" xfId="2312" xr:uid="{00000000-0005-0000-0000-00002A090000}"/>
    <cellStyle name="Notas 5 2 2" xfId="2313" xr:uid="{00000000-0005-0000-0000-00002B090000}"/>
    <cellStyle name="Notas 5 3" xfId="2314" xr:uid="{00000000-0005-0000-0000-00002C090000}"/>
    <cellStyle name="Notas 6" xfId="2315" xr:uid="{00000000-0005-0000-0000-00002D090000}"/>
    <cellStyle name="Notas 6 2" xfId="2316" xr:uid="{00000000-0005-0000-0000-00002E090000}"/>
    <cellStyle name="Notas 6 2 2" xfId="2317" xr:uid="{00000000-0005-0000-0000-00002F090000}"/>
    <cellStyle name="Notas 6 3" xfId="2318" xr:uid="{00000000-0005-0000-0000-000030090000}"/>
    <cellStyle name="Notas 7" xfId="2319" xr:uid="{00000000-0005-0000-0000-000031090000}"/>
    <cellStyle name="Notas 7 2" xfId="2320" xr:uid="{00000000-0005-0000-0000-000032090000}"/>
    <cellStyle name="Notas 7 2 2" xfId="2321" xr:uid="{00000000-0005-0000-0000-000033090000}"/>
    <cellStyle name="Notas 7 3" xfId="2322" xr:uid="{00000000-0005-0000-0000-000034090000}"/>
    <cellStyle name="Notas 8" xfId="2323" xr:uid="{00000000-0005-0000-0000-000035090000}"/>
    <cellStyle name="Notas 8 2" xfId="2324" xr:uid="{00000000-0005-0000-0000-000036090000}"/>
    <cellStyle name="Notas 8 2 2" xfId="2325" xr:uid="{00000000-0005-0000-0000-000037090000}"/>
    <cellStyle name="Notas 8 3" xfId="2326" xr:uid="{00000000-0005-0000-0000-000038090000}"/>
    <cellStyle name="Notas 9" xfId="2327" xr:uid="{00000000-0005-0000-0000-000039090000}"/>
    <cellStyle name="Notas 9 2" xfId="2328" xr:uid="{00000000-0005-0000-0000-00003A090000}"/>
    <cellStyle name="Notas 9 2 2" xfId="2329" xr:uid="{00000000-0005-0000-0000-00003B090000}"/>
    <cellStyle name="Notas 9 3" xfId="2330" xr:uid="{00000000-0005-0000-0000-00003C090000}"/>
    <cellStyle name="Note" xfId="2331" xr:uid="{00000000-0005-0000-0000-00003D090000}"/>
    <cellStyle name="Note 2" xfId="2332" xr:uid="{00000000-0005-0000-0000-00003E090000}"/>
    <cellStyle name="Piloto de Datos Ángulo" xfId="2333" xr:uid="{00000000-0005-0000-0000-00003F090000}"/>
    <cellStyle name="Piloto de Datos Campo" xfId="2334" xr:uid="{00000000-0005-0000-0000-000040090000}"/>
    <cellStyle name="Piloto de Datos Resultado" xfId="2335" xr:uid="{00000000-0005-0000-0000-000041090000}"/>
    <cellStyle name="Piloto de Datos Título" xfId="2336" xr:uid="{00000000-0005-0000-0000-000042090000}"/>
    <cellStyle name="Piloto de Datos Valor" xfId="2337" xr:uid="{00000000-0005-0000-0000-000043090000}"/>
    <cellStyle name="Porcentagem" xfId="2338" xr:uid="{00000000-0005-0000-0000-000044090000}"/>
    <cellStyle name="Porcentaje" xfId="2339" builtinId="5"/>
    <cellStyle name="Porcentaje 10" xfId="2340" xr:uid="{00000000-0005-0000-0000-000046090000}"/>
    <cellStyle name="Porcentaje 10 2" xfId="2341" xr:uid="{00000000-0005-0000-0000-000047090000}"/>
    <cellStyle name="Porcentaje 10 2 2" xfId="2342" xr:uid="{00000000-0005-0000-0000-000048090000}"/>
    <cellStyle name="Porcentaje 10 2 2 2" xfId="2343" xr:uid="{00000000-0005-0000-0000-000049090000}"/>
    <cellStyle name="Porcentaje 10 2 2 2 2" xfId="2344" xr:uid="{00000000-0005-0000-0000-00004A090000}"/>
    <cellStyle name="Porcentaje 10 2 2 3" xfId="2345" xr:uid="{00000000-0005-0000-0000-00004B090000}"/>
    <cellStyle name="Porcentaje 10 2 2 3 2" xfId="2346" xr:uid="{00000000-0005-0000-0000-00004C090000}"/>
    <cellStyle name="Porcentaje 10 2 2 4" xfId="2347" xr:uid="{00000000-0005-0000-0000-00004D090000}"/>
    <cellStyle name="Porcentaje 10 2 3" xfId="2348" xr:uid="{00000000-0005-0000-0000-00004E090000}"/>
    <cellStyle name="Porcentaje 10 2 3 2" xfId="2349" xr:uid="{00000000-0005-0000-0000-00004F090000}"/>
    <cellStyle name="Porcentaje 10 2 4" xfId="2350" xr:uid="{00000000-0005-0000-0000-000050090000}"/>
    <cellStyle name="Porcentaje 10 2 4 2" xfId="2351" xr:uid="{00000000-0005-0000-0000-000051090000}"/>
    <cellStyle name="Porcentaje 10 2 5" xfId="2352" xr:uid="{00000000-0005-0000-0000-000052090000}"/>
    <cellStyle name="Porcentaje 10 3" xfId="2353" xr:uid="{00000000-0005-0000-0000-000053090000}"/>
    <cellStyle name="Porcentaje 10 3 2" xfId="2354" xr:uid="{00000000-0005-0000-0000-000054090000}"/>
    <cellStyle name="Porcentaje 10 3 2 2" xfId="2355" xr:uid="{00000000-0005-0000-0000-000055090000}"/>
    <cellStyle name="Porcentaje 10 3 2 2 2" xfId="2356" xr:uid="{00000000-0005-0000-0000-000056090000}"/>
    <cellStyle name="Porcentaje 10 3 2 3" xfId="2357" xr:uid="{00000000-0005-0000-0000-000057090000}"/>
    <cellStyle name="Porcentaje 10 3 2 3 2" xfId="2358" xr:uid="{00000000-0005-0000-0000-000058090000}"/>
    <cellStyle name="Porcentaje 10 3 2 4" xfId="2359" xr:uid="{00000000-0005-0000-0000-000059090000}"/>
    <cellStyle name="Porcentaje 10 3 3" xfId="2360" xr:uid="{00000000-0005-0000-0000-00005A090000}"/>
    <cellStyle name="Porcentaje 10 3 3 2" xfId="2361" xr:uid="{00000000-0005-0000-0000-00005B090000}"/>
    <cellStyle name="Porcentaje 10 3 4" xfId="2362" xr:uid="{00000000-0005-0000-0000-00005C090000}"/>
    <cellStyle name="Porcentaje 10 3 4 2" xfId="2363" xr:uid="{00000000-0005-0000-0000-00005D090000}"/>
    <cellStyle name="Porcentaje 10 3 5" xfId="2364" xr:uid="{00000000-0005-0000-0000-00005E090000}"/>
    <cellStyle name="Porcentaje 10 4" xfId="2365" xr:uid="{00000000-0005-0000-0000-00005F090000}"/>
    <cellStyle name="Porcentaje 10 4 2" xfId="2366" xr:uid="{00000000-0005-0000-0000-000060090000}"/>
    <cellStyle name="Porcentaje 10 4 2 2" xfId="2367" xr:uid="{00000000-0005-0000-0000-000061090000}"/>
    <cellStyle name="Porcentaje 10 4 2 2 2" xfId="2368" xr:uid="{00000000-0005-0000-0000-000062090000}"/>
    <cellStyle name="Porcentaje 10 4 2 3" xfId="2369" xr:uid="{00000000-0005-0000-0000-000063090000}"/>
    <cellStyle name="Porcentaje 10 4 2 3 2" xfId="2370" xr:uid="{00000000-0005-0000-0000-000064090000}"/>
    <cellStyle name="Porcentaje 10 4 2 4" xfId="2371" xr:uid="{00000000-0005-0000-0000-000065090000}"/>
    <cellStyle name="Porcentaje 10 4 3" xfId="2372" xr:uid="{00000000-0005-0000-0000-000066090000}"/>
    <cellStyle name="Porcentaje 10 4 3 2" xfId="2373" xr:uid="{00000000-0005-0000-0000-000067090000}"/>
    <cellStyle name="Porcentaje 10 4 4" xfId="2374" xr:uid="{00000000-0005-0000-0000-000068090000}"/>
    <cellStyle name="Porcentaje 10 4 4 2" xfId="2375" xr:uid="{00000000-0005-0000-0000-000069090000}"/>
    <cellStyle name="Porcentaje 10 4 5" xfId="2376" xr:uid="{00000000-0005-0000-0000-00006A090000}"/>
    <cellStyle name="Porcentaje 10 5" xfId="2377" xr:uid="{00000000-0005-0000-0000-00006B090000}"/>
    <cellStyle name="Porcentaje 10 5 2" xfId="2378" xr:uid="{00000000-0005-0000-0000-00006C090000}"/>
    <cellStyle name="Porcentaje 10 5 2 2" xfId="2379" xr:uid="{00000000-0005-0000-0000-00006D090000}"/>
    <cellStyle name="Porcentaje 10 5 3" xfId="2380" xr:uid="{00000000-0005-0000-0000-00006E090000}"/>
    <cellStyle name="Porcentaje 10 5 3 2" xfId="2381" xr:uid="{00000000-0005-0000-0000-00006F090000}"/>
    <cellStyle name="Porcentaje 10 5 4" xfId="2382" xr:uid="{00000000-0005-0000-0000-000070090000}"/>
    <cellStyle name="Porcentaje 10 6" xfId="2383" xr:uid="{00000000-0005-0000-0000-000071090000}"/>
    <cellStyle name="Porcentaje 10 6 2" xfId="2384" xr:uid="{00000000-0005-0000-0000-000072090000}"/>
    <cellStyle name="Porcentaje 10 7" xfId="2385" xr:uid="{00000000-0005-0000-0000-000073090000}"/>
    <cellStyle name="Porcentaje 10 7 2" xfId="2386" xr:uid="{00000000-0005-0000-0000-000074090000}"/>
    <cellStyle name="Porcentaje 10 8" xfId="2387" xr:uid="{00000000-0005-0000-0000-000075090000}"/>
    <cellStyle name="Porcentaje 10 9" xfId="2857" xr:uid="{00000000-0005-0000-0000-000076090000}"/>
    <cellStyle name="Porcentaje 11" xfId="2388" xr:uid="{00000000-0005-0000-0000-000077090000}"/>
    <cellStyle name="Porcentaje 11 2" xfId="2389" xr:uid="{00000000-0005-0000-0000-000078090000}"/>
    <cellStyle name="Porcentaje 11 2 2" xfId="2390" xr:uid="{00000000-0005-0000-0000-000079090000}"/>
    <cellStyle name="Porcentaje 11 2 2 2" xfId="2391" xr:uid="{00000000-0005-0000-0000-00007A090000}"/>
    <cellStyle name="Porcentaje 11 2 3" xfId="2392" xr:uid="{00000000-0005-0000-0000-00007B090000}"/>
    <cellStyle name="Porcentaje 11 2 3 2" xfId="2393" xr:uid="{00000000-0005-0000-0000-00007C090000}"/>
    <cellStyle name="Porcentaje 11 2 4" xfId="2394" xr:uid="{00000000-0005-0000-0000-00007D090000}"/>
    <cellStyle name="Porcentaje 11 3" xfId="2395" xr:uid="{00000000-0005-0000-0000-00007E090000}"/>
    <cellStyle name="Porcentaje 11 3 2" xfId="2396" xr:uid="{00000000-0005-0000-0000-00007F090000}"/>
    <cellStyle name="Porcentaje 11 4" xfId="2397" xr:uid="{00000000-0005-0000-0000-000080090000}"/>
    <cellStyle name="Porcentaje 11 4 2" xfId="2398" xr:uid="{00000000-0005-0000-0000-000081090000}"/>
    <cellStyle name="Porcentaje 11 5" xfId="2399" xr:uid="{00000000-0005-0000-0000-000082090000}"/>
    <cellStyle name="Porcentaje 12" xfId="2400" xr:uid="{00000000-0005-0000-0000-000083090000}"/>
    <cellStyle name="Porcentaje 12 2" xfId="2401" xr:uid="{00000000-0005-0000-0000-000084090000}"/>
    <cellStyle name="Porcentaje 12 2 2" xfId="2402" xr:uid="{00000000-0005-0000-0000-000085090000}"/>
    <cellStyle name="Porcentaje 12 2 2 2" xfId="2403" xr:uid="{00000000-0005-0000-0000-000086090000}"/>
    <cellStyle name="Porcentaje 12 2 3" xfId="2404" xr:uid="{00000000-0005-0000-0000-000087090000}"/>
    <cellStyle name="Porcentaje 12 2 3 2" xfId="2405" xr:uid="{00000000-0005-0000-0000-000088090000}"/>
    <cellStyle name="Porcentaje 12 2 4" xfId="2406" xr:uid="{00000000-0005-0000-0000-000089090000}"/>
    <cellStyle name="Porcentaje 12 3" xfId="2407" xr:uid="{00000000-0005-0000-0000-00008A090000}"/>
    <cellStyle name="Porcentaje 12 3 2" xfId="2408" xr:uid="{00000000-0005-0000-0000-00008B090000}"/>
    <cellStyle name="Porcentaje 12 4" xfId="2409" xr:uid="{00000000-0005-0000-0000-00008C090000}"/>
    <cellStyle name="Porcentaje 12 4 2" xfId="2410" xr:uid="{00000000-0005-0000-0000-00008D090000}"/>
    <cellStyle name="Porcentaje 12 5" xfId="2411" xr:uid="{00000000-0005-0000-0000-00008E090000}"/>
    <cellStyle name="Porcentaje 13" xfId="2412" xr:uid="{00000000-0005-0000-0000-00008F090000}"/>
    <cellStyle name="Porcentaje 13 2" xfId="2413" xr:uid="{00000000-0005-0000-0000-000090090000}"/>
    <cellStyle name="Porcentaje 13 2 2" xfId="2414" xr:uid="{00000000-0005-0000-0000-000091090000}"/>
    <cellStyle name="Porcentaje 13 2 2 2" xfId="2415" xr:uid="{00000000-0005-0000-0000-000092090000}"/>
    <cellStyle name="Porcentaje 13 2 3" xfId="2416" xr:uid="{00000000-0005-0000-0000-000093090000}"/>
    <cellStyle name="Porcentaje 13 2 3 2" xfId="2417" xr:uid="{00000000-0005-0000-0000-000094090000}"/>
    <cellStyle name="Porcentaje 13 2 4" xfId="2418" xr:uid="{00000000-0005-0000-0000-000095090000}"/>
    <cellStyle name="Porcentaje 13 3" xfId="2419" xr:uid="{00000000-0005-0000-0000-000096090000}"/>
    <cellStyle name="Porcentaje 13 3 2" xfId="2420" xr:uid="{00000000-0005-0000-0000-000097090000}"/>
    <cellStyle name="Porcentaje 13 4" xfId="2421" xr:uid="{00000000-0005-0000-0000-000098090000}"/>
    <cellStyle name="Porcentaje 13 4 2" xfId="2422" xr:uid="{00000000-0005-0000-0000-000099090000}"/>
    <cellStyle name="Porcentaje 13 5" xfId="2423" xr:uid="{00000000-0005-0000-0000-00009A090000}"/>
    <cellStyle name="Porcentaje 14" xfId="2424" xr:uid="{00000000-0005-0000-0000-00009B090000}"/>
    <cellStyle name="Porcentaje 14 2" xfId="2425" xr:uid="{00000000-0005-0000-0000-00009C090000}"/>
    <cellStyle name="Porcentaje 14 2 2" xfId="2426" xr:uid="{00000000-0005-0000-0000-00009D090000}"/>
    <cellStyle name="Porcentaje 14 2 2 2" xfId="2427" xr:uid="{00000000-0005-0000-0000-00009E090000}"/>
    <cellStyle name="Porcentaje 14 2 3" xfId="2428" xr:uid="{00000000-0005-0000-0000-00009F090000}"/>
    <cellStyle name="Porcentaje 14 2 3 2" xfId="2429" xr:uid="{00000000-0005-0000-0000-0000A0090000}"/>
    <cellStyle name="Porcentaje 14 2 4" xfId="2430" xr:uid="{00000000-0005-0000-0000-0000A1090000}"/>
    <cellStyle name="Porcentaje 14 3" xfId="2431" xr:uid="{00000000-0005-0000-0000-0000A2090000}"/>
    <cellStyle name="Porcentaje 14 3 2" xfId="2432" xr:uid="{00000000-0005-0000-0000-0000A3090000}"/>
    <cellStyle name="Porcentaje 14 4" xfId="2433" xr:uid="{00000000-0005-0000-0000-0000A4090000}"/>
    <cellStyle name="Porcentaje 14 4 2" xfId="2434" xr:uid="{00000000-0005-0000-0000-0000A5090000}"/>
    <cellStyle name="Porcentaje 14 5" xfId="2435" xr:uid="{00000000-0005-0000-0000-0000A6090000}"/>
    <cellStyle name="Porcentaje 15" xfId="2436" xr:uid="{00000000-0005-0000-0000-0000A7090000}"/>
    <cellStyle name="Porcentaje 15 2" xfId="2437" xr:uid="{00000000-0005-0000-0000-0000A8090000}"/>
    <cellStyle name="Porcentaje 15 2 2" xfId="2438" xr:uid="{00000000-0005-0000-0000-0000A9090000}"/>
    <cellStyle name="Porcentaje 15 2 2 2" xfId="2439" xr:uid="{00000000-0005-0000-0000-0000AA090000}"/>
    <cellStyle name="Porcentaje 15 2 3" xfId="2440" xr:uid="{00000000-0005-0000-0000-0000AB090000}"/>
    <cellStyle name="Porcentaje 15 2 3 2" xfId="2441" xr:uid="{00000000-0005-0000-0000-0000AC090000}"/>
    <cellStyle name="Porcentaje 15 2 4" xfId="2442" xr:uid="{00000000-0005-0000-0000-0000AD090000}"/>
    <cellStyle name="Porcentaje 15 3" xfId="2443" xr:uid="{00000000-0005-0000-0000-0000AE090000}"/>
    <cellStyle name="Porcentaje 15 3 2" xfId="2444" xr:uid="{00000000-0005-0000-0000-0000AF090000}"/>
    <cellStyle name="Porcentaje 15 4" xfId="2445" xr:uid="{00000000-0005-0000-0000-0000B0090000}"/>
    <cellStyle name="Porcentaje 15 4 2" xfId="2446" xr:uid="{00000000-0005-0000-0000-0000B1090000}"/>
    <cellStyle name="Porcentaje 15 5" xfId="2447" xr:uid="{00000000-0005-0000-0000-0000B2090000}"/>
    <cellStyle name="Porcentaje 16" xfId="2448" xr:uid="{00000000-0005-0000-0000-0000B3090000}"/>
    <cellStyle name="Porcentaje 16 2" xfId="2449" xr:uid="{00000000-0005-0000-0000-0000B4090000}"/>
    <cellStyle name="Porcentaje 16 2 2" xfId="2450" xr:uid="{00000000-0005-0000-0000-0000B5090000}"/>
    <cellStyle name="Porcentaje 16 2 2 2" xfId="2451" xr:uid="{00000000-0005-0000-0000-0000B6090000}"/>
    <cellStyle name="Porcentaje 16 2 3" xfId="2452" xr:uid="{00000000-0005-0000-0000-0000B7090000}"/>
    <cellStyle name="Porcentaje 16 2 3 2" xfId="2453" xr:uid="{00000000-0005-0000-0000-0000B8090000}"/>
    <cellStyle name="Porcentaje 16 2 4" xfId="2454" xr:uid="{00000000-0005-0000-0000-0000B9090000}"/>
    <cellStyle name="Porcentaje 16 3" xfId="2455" xr:uid="{00000000-0005-0000-0000-0000BA090000}"/>
    <cellStyle name="Porcentaje 16 3 2" xfId="2456" xr:uid="{00000000-0005-0000-0000-0000BB090000}"/>
    <cellStyle name="Porcentaje 16 4" xfId="2457" xr:uid="{00000000-0005-0000-0000-0000BC090000}"/>
    <cellStyle name="Porcentaje 16 4 2" xfId="2458" xr:uid="{00000000-0005-0000-0000-0000BD090000}"/>
    <cellStyle name="Porcentaje 16 5" xfId="2459" xr:uid="{00000000-0005-0000-0000-0000BE090000}"/>
    <cellStyle name="Porcentaje 17" xfId="2460" xr:uid="{00000000-0005-0000-0000-0000BF090000}"/>
    <cellStyle name="Porcentaje 17 2" xfId="2461" xr:uid="{00000000-0005-0000-0000-0000C0090000}"/>
    <cellStyle name="Porcentaje 17 2 2" xfId="2462" xr:uid="{00000000-0005-0000-0000-0000C1090000}"/>
    <cellStyle name="Porcentaje 17 2 2 2" xfId="2463" xr:uid="{00000000-0005-0000-0000-0000C2090000}"/>
    <cellStyle name="Porcentaje 17 2 2 2 2" xfId="2464" xr:uid="{00000000-0005-0000-0000-0000C3090000}"/>
    <cellStyle name="Porcentaje 17 2 2 3" xfId="2465" xr:uid="{00000000-0005-0000-0000-0000C4090000}"/>
    <cellStyle name="Porcentaje 17 2 2 3 2" xfId="2466" xr:uid="{00000000-0005-0000-0000-0000C5090000}"/>
    <cellStyle name="Porcentaje 17 2 2 4" xfId="2467" xr:uid="{00000000-0005-0000-0000-0000C6090000}"/>
    <cellStyle name="Porcentaje 17 2 3" xfId="2468" xr:uid="{00000000-0005-0000-0000-0000C7090000}"/>
    <cellStyle name="Porcentaje 17 2 3 2" xfId="2469" xr:uid="{00000000-0005-0000-0000-0000C8090000}"/>
    <cellStyle name="Porcentaje 17 2 3 2 2" xfId="2470" xr:uid="{00000000-0005-0000-0000-0000C9090000}"/>
    <cellStyle name="Porcentaje 17 2 3 3" xfId="2471" xr:uid="{00000000-0005-0000-0000-0000CA090000}"/>
    <cellStyle name="Porcentaje 17 2 3 3 2" xfId="2472" xr:uid="{00000000-0005-0000-0000-0000CB090000}"/>
    <cellStyle name="Porcentaje 17 2 3 4" xfId="2473" xr:uid="{00000000-0005-0000-0000-0000CC090000}"/>
    <cellStyle name="Porcentaje 17 2 4" xfId="2474" xr:uid="{00000000-0005-0000-0000-0000CD090000}"/>
    <cellStyle name="Porcentaje 17 2 4 2" xfId="2475" xr:uid="{00000000-0005-0000-0000-0000CE090000}"/>
    <cellStyle name="Porcentaje 17 2 5" xfId="2476" xr:uid="{00000000-0005-0000-0000-0000CF090000}"/>
    <cellStyle name="Porcentaje 17 2 5 2" xfId="2477" xr:uid="{00000000-0005-0000-0000-0000D0090000}"/>
    <cellStyle name="Porcentaje 17 2 6" xfId="2478" xr:uid="{00000000-0005-0000-0000-0000D1090000}"/>
    <cellStyle name="Porcentaje 17 3" xfId="2479" xr:uid="{00000000-0005-0000-0000-0000D2090000}"/>
    <cellStyle name="Porcentaje 17 3 2" xfId="2480" xr:uid="{00000000-0005-0000-0000-0000D3090000}"/>
    <cellStyle name="Porcentaje 17 3 2 2" xfId="2481" xr:uid="{00000000-0005-0000-0000-0000D4090000}"/>
    <cellStyle name="Porcentaje 17 3 2 2 2" xfId="2482" xr:uid="{00000000-0005-0000-0000-0000D5090000}"/>
    <cellStyle name="Porcentaje 17 3 2 2 2 2" xfId="2483" xr:uid="{00000000-0005-0000-0000-0000D6090000}"/>
    <cellStyle name="Porcentaje 17 3 2 2 3" xfId="2484" xr:uid="{00000000-0005-0000-0000-0000D7090000}"/>
    <cellStyle name="Porcentaje 17 3 2 2 3 2" xfId="2485" xr:uid="{00000000-0005-0000-0000-0000D8090000}"/>
    <cellStyle name="Porcentaje 17 3 2 2 4" xfId="2486" xr:uid="{00000000-0005-0000-0000-0000D9090000}"/>
    <cellStyle name="Porcentaje 17 3 2 3" xfId="2487" xr:uid="{00000000-0005-0000-0000-0000DA090000}"/>
    <cellStyle name="Porcentaje 17 3 2 3 2" xfId="2488" xr:uid="{00000000-0005-0000-0000-0000DB090000}"/>
    <cellStyle name="Porcentaje 17 3 2 4" xfId="2489" xr:uid="{00000000-0005-0000-0000-0000DC090000}"/>
    <cellStyle name="Porcentaje 17 3 2 4 2" xfId="2490" xr:uid="{00000000-0005-0000-0000-0000DD090000}"/>
    <cellStyle name="Porcentaje 17 3 2 5" xfId="2491" xr:uid="{00000000-0005-0000-0000-0000DE090000}"/>
    <cellStyle name="Porcentaje 17 3 3" xfId="2492" xr:uid="{00000000-0005-0000-0000-0000DF090000}"/>
    <cellStyle name="Porcentaje 17 3 3 2" xfId="2493" xr:uid="{00000000-0005-0000-0000-0000E0090000}"/>
    <cellStyle name="Porcentaje 17 3 3 2 2" xfId="2494" xr:uid="{00000000-0005-0000-0000-0000E1090000}"/>
    <cellStyle name="Porcentaje 17 3 3 3" xfId="2495" xr:uid="{00000000-0005-0000-0000-0000E2090000}"/>
    <cellStyle name="Porcentaje 17 3 3 3 2" xfId="2496" xr:uid="{00000000-0005-0000-0000-0000E3090000}"/>
    <cellStyle name="Porcentaje 17 3 3 4" xfId="2497" xr:uid="{00000000-0005-0000-0000-0000E4090000}"/>
    <cellStyle name="Porcentaje 17 3 4" xfId="2498" xr:uid="{00000000-0005-0000-0000-0000E5090000}"/>
    <cellStyle name="Porcentaje 17 3 4 2" xfId="2499" xr:uid="{00000000-0005-0000-0000-0000E6090000}"/>
    <cellStyle name="Porcentaje 17 3 5" xfId="2500" xr:uid="{00000000-0005-0000-0000-0000E7090000}"/>
    <cellStyle name="Porcentaje 17 3 5 2" xfId="2501" xr:uid="{00000000-0005-0000-0000-0000E8090000}"/>
    <cellStyle name="Porcentaje 17 3 6" xfId="2502" xr:uid="{00000000-0005-0000-0000-0000E9090000}"/>
    <cellStyle name="Porcentaje 17 4" xfId="2503" xr:uid="{00000000-0005-0000-0000-0000EA090000}"/>
    <cellStyle name="Porcentaje 17 4 2" xfId="2504" xr:uid="{00000000-0005-0000-0000-0000EB090000}"/>
    <cellStyle name="Porcentaje 17 4 2 2" xfId="2505" xr:uid="{00000000-0005-0000-0000-0000EC090000}"/>
    <cellStyle name="Porcentaje 17 4 3" xfId="2506" xr:uid="{00000000-0005-0000-0000-0000ED090000}"/>
    <cellStyle name="Porcentaje 17 4 3 2" xfId="2507" xr:uid="{00000000-0005-0000-0000-0000EE090000}"/>
    <cellStyle name="Porcentaje 17 4 4" xfId="2508" xr:uid="{00000000-0005-0000-0000-0000EF090000}"/>
    <cellStyle name="Porcentaje 17 5" xfId="2509" xr:uid="{00000000-0005-0000-0000-0000F0090000}"/>
    <cellStyle name="Porcentaje 17 5 2" xfId="2510" xr:uid="{00000000-0005-0000-0000-0000F1090000}"/>
    <cellStyle name="Porcentaje 17 5 2 2" xfId="2511" xr:uid="{00000000-0005-0000-0000-0000F2090000}"/>
    <cellStyle name="Porcentaje 17 5 3" xfId="2512" xr:uid="{00000000-0005-0000-0000-0000F3090000}"/>
    <cellStyle name="Porcentaje 17 5 3 2" xfId="2513" xr:uid="{00000000-0005-0000-0000-0000F4090000}"/>
    <cellStyle name="Porcentaje 17 5 4" xfId="2514" xr:uid="{00000000-0005-0000-0000-0000F5090000}"/>
    <cellStyle name="Porcentaje 17 6" xfId="2515" xr:uid="{00000000-0005-0000-0000-0000F6090000}"/>
    <cellStyle name="Porcentaje 17 6 2" xfId="2516" xr:uid="{00000000-0005-0000-0000-0000F7090000}"/>
    <cellStyle name="Porcentaje 17 7" xfId="2517" xr:uid="{00000000-0005-0000-0000-0000F8090000}"/>
    <cellStyle name="Porcentaje 17 7 2" xfId="2518" xr:uid="{00000000-0005-0000-0000-0000F9090000}"/>
    <cellStyle name="Porcentaje 17 8" xfId="2519" xr:uid="{00000000-0005-0000-0000-0000FA090000}"/>
    <cellStyle name="Porcentaje 18" xfId="2520" xr:uid="{00000000-0005-0000-0000-0000FB090000}"/>
    <cellStyle name="Porcentaje 19" xfId="2521" xr:uid="{00000000-0005-0000-0000-0000FC090000}"/>
    <cellStyle name="Porcentaje 19 2" xfId="2522" xr:uid="{00000000-0005-0000-0000-0000FD090000}"/>
    <cellStyle name="Porcentaje 19 2 2" xfId="2523" xr:uid="{00000000-0005-0000-0000-0000FE090000}"/>
    <cellStyle name="Porcentaje 19 2 2 2" xfId="2524" xr:uid="{00000000-0005-0000-0000-0000FF090000}"/>
    <cellStyle name="Porcentaje 19 2 2 2 2" xfId="2525" xr:uid="{00000000-0005-0000-0000-0000000A0000}"/>
    <cellStyle name="Porcentaje 19 2 2 3" xfId="2526" xr:uid="{00000000-0005-0000-0000-0000010A0000}"/>
    <cellStyle name="Porcentaje 19 2 2 3 2" xfId="2527" xr:uid="{00000000-0005-0000-0000-0000020A0000}"/>
    <cellStyle name="Porcentaje 19 2 2 4" xfId="2528" xr:uid="{00000000-0005-0000-0000-0000030A0000}"/>
    <cellStyle name="Porcentaje 19 2 3" xfId="2529" xr:uid="{00000000-0005-0000-0000-0000040A0000}"/>
    <cellStyle name="Porcentaje 19 2 3 2" xfId="2530" xr:uid="{00000000-0005-0000-0000-0000050A0000}"/>
    <cellStyle name="Porcentaje 19 2 4" xfId="2531" xr:uid="{00000000-0005-0000-0000-0000060A0000}"/>
    <cellStyle name="Porcentaje 19 2 4 2" xfId="2532" xr:uid="{00000000-0005-0000-0000-0000070A0000}"/>
    <cellStyle name="Porcentaje 19 2 5" xfId="2533" xr:uid="{00000000-0005-0000-0000-0000080A0000}"/>
    <cellStyle name="Porcentaje 19 3" xfId="2534" xr:uid="{00000000-0005-0000-0000-0000090A0000}"/>
    <cellStyle name="Porcentaje 19 3 2" xfId="2535" xr:uid="{00000000-0005-0000-0000-00000A0A0000}"/>
    <cellStyle name="Porcentaje 19 3 2 2" xfId="2536" xr:uid="{00000000-0005-0000-0000-00000B0A0000}"/>
    <cellStyle name="Porcentaje 19 3 3" xfId="2537" xr:uid="{00000000-0005-0000-0000-00000C0A0000}"/>
    <cellStyle name="Porcentaje 19 3 3 2" xfId="2538" xr:uid="{00000000-0005-0000-0000-00000D0A0000}"/>
    <cellStyle name="Porcentaje 19 3 4" xfId="2539" xr:uid="{00000000-0005-0000-0000-00000E0A0000}"/>
    <cellStyle name="Porcentaje 19 4" xfId="2540" xr:uid="{00000000-0005-0000-0000-00000F0A0000}"/>
    <cellStyle name="Porcentaje 19 4 2" xfId="2541" xr:uid="{00000000-0005-0000-0000-0000100A0000}"/>
    <cellStyle name="Porcentaje 19 5" xfId="2542" xr:uid="{00000000-0005-0000-0000-0000110A0000}"/>
    <cellStyle name="Porcentaje 19 5 2" xfId="2543" xr:uid="{00000000-0005-0000-0000-0000120A0000}"/>
    <cellStyle name="Porcentaje 19 6" xfId="2544" xr:uid="{00000000-0005-0000-0000-0000130A0000}"/>
    <cellStyle name="Porcentaje 2" xfId="2545" xr:uid="{00000000-0005-0000-0000-0000140A0000}"/>
    <cellStyle name="Porcentaje 2 2" xfId="2546" xr:uid="{00000000-0005-0000-0000-0000150A0000}"/>
    <cellStyle name="Porcentaje 2 2 2" xfId="2547" xr:uid="{00000000-0005-0000-0000-0000160A0000}"/>
    <cellStyle name="Porcentaje 2 2 2 2" xfId="2548" xr:uid="{00000000-0005-0000-0000-0000170A0000}"/>
    <cellStyle name="Porcentaje 2 2 2 2 2" xfId="2549" xr:uid="{00000000-0005-0000-0000-0000180A0000}"/>
    <cellStyle name="Porcentaje 2 2 2 2 2 2" xfId="2550" xr:uid="{00000000-0005-0000-0000-0000190A0000}"/>
    <cellStyle name="Porcentaje 2 2 2 2 2 2 2" xfId="2551" xr:uid="{00000000-0005-0000-0000-00001A0A0000}"/>
    <cellStyle name="Porcentaje 2 2 2 2 2 3" xfId="2552" xr:uid="{00000000-0005-0000-0000-00001B0A0000}"/>
    <cellStyle name="Porcentaje 2 2 2 2 2 3 2" xfId="2553" xr:uid="{00000000-0005-0000-0000-00001C0A0000}"/>
    <cellStyle name="Porcentaje 2 2 2 2 2 4" xfId="2554" xr:uid="{00000000-0005-0000-0000-00001D0A0000}"/>
    <cellStyle name="Porcentaje 2 2 2 2 3" xfId="2555" xr:uid="{00000000-0005-0000-0000-00001E0A0000}"/>
    <cellStyle name="Porcentaje 2 2 2 2 3 2" xfId="2556" xr:uid="{00000000-0005-0000-0000-00001F0A0000}"/>
    <cellStyle name="Porcentaje 2 2 2 2 4" xfId="2557" xr:uid="{00000000-0005-0000-0000-0000200A0000}"/>
    <cellStyle name="Porcentaje 2 2 2 2 4 2" xfId="2558" xr:uid="{00000000-0005-0000-0000-0000210A0000}"/>
    <cellStyle name="Porcentaje 2 2 2 2 5" xfId="2559" xr:uid="{00000000-0005-0000-0000-0000220A0000}"/>
    <cellStyle name="Porcentaje 2 2 3" xfId="2560" xr:uid="{00000000-0005-0000-0000-0000230A0000}"/>
    <cellStyle name="Porcentaje 2 3" xfId="2561" xr:uid="{00000000-0005-0000-0000-0000240A0000}"/>
    <cellStyle name="Porcentaje 2 4" xfId="2562" xr:uid="{00000000-0005-0000-0000-0000250A0000}"/>
    <cellStyle name="Porcentaje 2 4 2" xfId="2563" xr:uid="{00000000-0005-0000-0000-0000260A0000}"/>
    <cellStyle name="Porcentaje 2 4 2 2" xfId="2564" xr:uid="{00000000-0005-0000-0000-0000270A0000}"/>
    <cellStyle name="Porcentaje 2 4 2 2 2" xfId="2565" xr:uid="{00000000-0005-0000-0000-0000280A0000}"/>
    <cellStyle name="Porcentaje 2 4 2 2 2 2" xfId="2566" xr:uid="{00000000-0005-0000-0000-0000290A0000}"/>
    <cellStyle name="Porcentaje 2 4 2 2 3" xfId="2567" xr:uid="{00000000-0005-0000-0000-00002A0A0000}"/>
    <cellStyle name="Porcentaje 2 4 2 2 3 2" xfId="2568" xr:uid="{00000000-0005-0000-0000-00002B0A0000}"/>
    <cellStyle name="Porcentaje 2 4 2 2 4" xfId="2569" xr:uid="{00000000-0005-0000-0000-00002C0A0000}"/>
    <cellStyle name="Porcentaje 2 4 2 3" xfId="2570" xr:uid="{00000000-0005-0000-0000-00002D0A0000}"/>
    <cellStyle name="Porcentaje 2 4 2 3 2" xfId="2571" xr:uid="{00000000-0005-0000-0000-00002E0A0000}"/>
    <cellStyle name="Porcentaje 2 4 2 4" xfId="2572" xr:uid="{00000000-0005-0000-0000-00002F0A0000}"/>
    <cellStyle name="Porcentaje 2 4 2 4 2" xfId="2573" xr:uid="{00000000-0005-0000-0000-0000300A0000}"/>
    <cellStyle name="Porcentaje 2 4 2 5" xfId="2574" xr:uid="{00000000-0005-0000-0000-0000310A0000}"/>
    <cellStyle name="Porcentaje 2 4 3" xfId="2575" xr:uid="{00000000-0005-0000-0000-0000320A0000}"/>
    <cellStyle name="Porcentaje 2 4 3 2" xfId="2576" xr:uid="{00000000-0005-0000-0000-0000330A0000}"/>
    <cellStyle name="Porcentaje 2 4 3 2 2" xfId="2577" xr:uid="{00000000-0005-0000-0000-0000340A0000}"/>
    <cellStyle name="Porcentaje 2 4 3 3" xfId="2578" xr:uid="{00000000-0005-0000-0000-0000350A0000}"/>
    <cellStyle name="Porcentaje 2 4 3 3 2" xfId="2579" xr:uid="{00000000-0005-0000-0000-0000360A0000}"/>
    <cellStyle name="Porcentaje 2 4 3 4" xfId="2580" xr:uid="{00000000-0005-0000-0000-0000370A0000}"/>
    <cellStyle name="Porcentaje 2 4 4" xfId="2581" xr:uid="{00000000-0005-0000-0000-0000380A0000}"/>
    <cellStyle name="Porcentaje 2 4 4 2" xfId="2582" xr:uid="{00000000-0005-0000-0000-0000390A0000}"/>
    <cellStyle name="Porcentaje 2 4 5" xfId="2583" xr:uid="{00000000-0005-0000-0000-00003A0A0000}"/>
    <cellStyle name="Porcentaje 2 4 5 2" xfId="2584" xr:uid="{00000000-0005-0000-0000-00003B0A0000}"/>
    <cellStyle name="Porcentaje 2 4 6" xfId="2585" xr:uid="{00000000-0005-0000-0000-00003C0A0000}"/>
    <cellStyle name="Porcentaje 2 5" xfId="2586" xr:uid="{00000000-0005-0000-0000-00003D0A0000}"/>
    <cellStyle name="Porcentaje 2 5 2" xfId="2587" xr:uid="{00000000-0005-0000-0000-00003E0A0000}"/>
    <cellStyle name="Porcentaje 2 5 2 2" xfId="2588" xr:uid="{00000000-0005-0000-0000-00003F0A0000}"/>
    <cellStyle name="Porcentaje 2 5 2 2 2" xfId="2589" xr:uid="{00000000-0005-0000-0000-0000400A0000}"/>
    <cellStyle name="Porcentaje 2 5 2 2 2 2" xfId="2590" xr:uid="{00000000-0005-0000-0000-0000410A0000}"/>
    <cellStyle name="Porcentaje 2 5 2 2 2 2 2" xfId="2591" xr:uid="{00000000-0005-0000-0000-0000420A0000}"/>
    <cellStyle name="Porcentaje 2 5 2 2 2 3" xfId="2592" xr:uid="{00000000-0005-0000-0000-0000430A0000}"/>
    <cellStyle name="Porcentaje 2 5 2 2 2 3 2" xfId="2593" xr:uid="{00000000-0005-0000-0000-0000440A0000}"/>
    <cellStyle name="Porcentaje 2 5 2 2 2 4" xfId="2594" xr:uid="{00000000-0005-0000-0000-0000450A0000}"/>
    <cellStyle name="Porcentaje 2 5 2 2 3" xfId="2595" xr:uid="{00000000-0005-0000-0000-0000460A0000}"/>
    <cellStyle name="Porcentaje 2 5 2 2 3 2" xfId="2596" xr:uid="{00000000-0005-0000-0000-0000470A0000}"/>
    <cellStyle name="Porcentaje 2 5 2 2 4" xfId="2597" xr:uid="{00000000-0005-0000-0000-0000480A0000}"/>
    <cellStyle name="Porcentaje 2 5 2 2 4 2" xfId="2598" xr:uid="{00000000-0005-0000-0000-0000490A0000}"/>
    <cellStyle name="Porcentaje 2 5 2 2 5" xfId="2599" xr:uid="{00000000-0005-0000-0000-00004A0A0000}"/>
    <cellStyle name="Porcentaje 2 5 2 3" xfId="2600" xr:uid="{00000000-0005-0000-0000-00004B0A0000}"/>
    <cellStyle name="Porcentaje 2 5 2 3 2" xfId="2601" xr:uid="{00000000-0005-0000-0000-00004C0A0000}"/>
    <cellStyle name="Porcentaje 2 5 2 3 2 2" xfId="2602" xr:uid="{00000000-0005-0000-0000-00004D0A0000}"/>
    <cellStyle name="Porcentaje 2 5 2 3 3" xfId="2603" xr:uid="{00000000-0005-0000-0000-00004E0A0000}"/>
    <cellStyle name="Porcentaje 2 5 2 3 3 2" xfId="2604" xr:uid="{00000000-0005-0000-0000-00004F0A0000}"/>
    <cellStyle name="Porcentaje 2 5 2 3 4" xfId="2605" xr:uid="{00000000-0005-0000-0000-0000500A0000}"/>
    <cellStyle name="Porcentaje 2 5 2 4" xfId="2606" xr:uid="{00000000-0005-0000-0000-0000510A0000}"/>
    <cellStyle name="Porcentaje 2 5 2 4 2" xfId="2607" xr:uid="{00000000-0005-0000-0000-0000520A0000}"/>
    <cellStyle name="Porcentaje 2 5 2 5" xfId="2608" xr:uid="{00000000-0005-0000-0000-0000530A0000}"/>
    <cellStyle name="Porcentaje 2 5 2 5 2" xfId="2609" xr:uid="{00000000-0005-0000-0000-0000540A0000}"/>
    <cellStyle name="Porcentaje 2 5 2 6" xfId="2610" xr:uid="{00000000-0005-0000-0000-0000550A0000}"/>
    <cellStyle name="Porcentaje 2 5 3" xfId="2611" xr:uid="{00000000-0005-0000-0000-0000560A0000}"/>
    <cellStyle name="Porcentaje 2 5 3 2" xfId="2612" xr:uid="{00000000-0005-0000-0000-0000570A0000}"/>
    <cellStyle name="Porcentaje 2 5 3 2 2" xfId="2613" xr:uid="{00000000-0005-0000-0000-0000580A0000}"/>
    <cellStyle name="Porcentaje 2 5 3 3" xfId="2614" xr:uid="{00000000-0005-0000-0000-0000590A0000}"/>
    <cellStyle name="Porcentaje 2 5 3 3 2" xfId="2615" xr:uid="{00000000-0005-0000-0000-00005A0A0000}"/>
    <cellStyle name="Porcentaje 2 5 3 4" xfId="2616" xr:uid="{00000000-0005-0000-0000-00005B0A0000}"/>
    <cellStyle name="Porcentaje 2 5 4" xfId="2617" xr:uid="{00000000-0005-0000-0000-00005C0A0000}"/>
    <cellStyle name="Porcentaje 2 5 4 2" xfId="2618" xr:uid="{00000000-0005-0000-0000-00005D0A0000}"/>
    <cellStyle name="Porcentaje 2 5 5" xfId="2619" xr:uid="{00000000-0005-0000-0000-00005E0A0000}"/>
    <cellStyle name="Porcentaje 2 5 5 2" xfId="2620" xr:uid="{00000000-0005-0000-0000-00005F0A0000}"/>
    <cellStyle name="Porcentaje 2 5 6" xfId="2621" xr:uid="{00000000-0005-0000-0000-0000600A0000}"/>
    <cellStyle name="Porcentaje 2 6" xfId="2622" xr:uid="{00000000-0005-0000-0000-0000610A0000}"/>
    <cellStyle name="Porcentaje 20" xfId="2623" xr:uid="{00000000-0005-0000-0000-0000620A0000}"/>
    <cellStyle name="Porcentaje 20 2" xfId="2624" xr:uid="{00000000-0005-0000-0000-0000630A0000}"/>
    <cellStyle name="Porcentaje 20 2 2" xfId="2625" xr:uid="{00000000-0005-0000-0000-0000640A0000}"/>
    <cellStyle name="Porcentaje 20 2 2 2" xfId="2626" xr:uid="{00000000-0005-0000-0000-0000650A0000}"/>
    <cellStyle name="Porcentaje 20 2 3" xfId="2627" xr:uid="{00000000-0005-0000-0000-0000660A0000}"/>
    <cellStyle name="Porcentaje 20 2 3 2" xfId="2628" xr:uid="{00000000-0005-0000-0000-0000670A0000}"/>
    <cellStyle name="Porcentaje 20 2 4" xfId="2629" xr:uid="{00000000-0005-0000-0000-0000680A0000}"/>
    <cellStyle name="Porcentaje 20 3" xfId="2630" xr:uid="{00000000-0005-0000-0000-0000690A0000}"/>
    <cellStyle name="Porcentaje 20 3 2" xfId="2631" xr:uid="{00000000-0005-0000-0000-00006A0A0000}"/>
    <cellStyle name="Porcentaje 20 4" xfId="2632" xr:uid="{00000000-0005-0000-0000-00006B0A0000}"/>
    <cellStyle name="Porcentaje 20 4 2" xfId="2633" xr:uid="{00000000-0005-0000-0000-00006C0A0000}"/>
    <cellStyle name="Porcentaje 20 5" xfId="2634" xr:uid="{00000000-0005-0000-0000-00006D0A0000}"/>
    <cellStyle name="Porcentaje 21" xfId="2635" xr:uid="{00000000-0005-0000-0000-00006E0A0000}"/>
    <cellStyle name="Porcentaje 21 2" xfId="2636" xr:uid="{00000000-0005-0000-0000-00006F0A0000}"/>
    <cellStyle name="Porcentaje 21 2 2" xfId="2637" xr:uid="{00000000-0005-0000-0000-0000700A0000}"/>
    <cellStyle name="Porcentaje 21 2 2 2" xfId="2638" xr:uid="{00000000-0005-0000-0000-0000710A0000}"/>
    <cellStyle name="Porcentaje 21 2 3" xfId="2639" xr:uid="{00000000-0005-0000-0000-0000720A0000}"/>
    <cellStyle name="Porcentaje 21 2 3 2" xfId="2640" xr:uid="{00000000-0005-0000-0000-0000730A0000}"/>
    <cellStyle name="Porcentaje 21 2 4" xfId="2641" xr:uid="{00000000-0005-0000-0000-0000740A0000}"/>
    <cellStyle name="Porcentaje 21 3" xfId="2642" xr:uid="{00000000-0005-0000-0000-0000750A0000}"/>
    <cellStyle name="Porcentaje 21 3 2" xfId="2643" xr:uid="{00000000-0005-0000-0000-0000760A0000}"/>
    <cellStyle name="Porcentaje 21 4" xfId="2644" xr:uid="{00000000-0005-0000-0000-0000770A0000}"/>
    <cellStyle name="Porcentaje 21 4 2" xfId="2645" xr:uid="{00000000-0005-0000-0000-0000780A0000}"/>
    <cellStyle name="Porcentaje 21 5" xfId="2646" xr:uid="{00000000-0005-0000-0000-0000790A0000}"/>
    <cellStyle name="Porcentaje 22" xfId="2647" xr:uid="{00000000-0005-0000-0000-00007A0A0000}"/>
    <cellStyle name="Porcentaje 22 2" xfId="2648" xr:uid="{00000000-0005-0000-0000-00007B0A0000}"/>
    <cellStyle name="Porcentaje 22 2 2" xfId="2649" xr:uid="{00000000-0005-0000-0000-00007C0A0000}"/>
    <cellStyle name="Porcentaje 22 3" xfId="2650" xr:uid="{00000000-0005-0000-0000-00007D0A0000}"/>
    <cellStyle name="Porcentaje 22 3 2" xfId="2651" xr:uid="{00000000-0005-0000-0000-00007E0A0000}"/>
    <cellStyle name="Porcentaje 22 4" xfId="2652" xr:uid="{00000000-0005-0000-0000-00007F0A0000}"/>
    <cellStyle name="Porcentaje 23" xfId="2653" xr:uid="{00000000-0005-0000-0000-0000800A0000}"/>
    <cellStyle name="Porcentaje 24" xfId="2654" xr:uid="{00000000-0005-0000-0000-0000810A0000}"/>
    <cellStyle name="Porcentaje 24 2" xfId="2655" xr:uid="{00000000-0005-0000-0000-0000820A0000}"/>
    <cellStyle name="Porcentaje 25" xfId="2656" xr:uid="{00000000-0005-0000-0000-0000830A0000}"/>
    <cellStyle name="Porcentaje 3" xfId="2657" xr:uid="{00000000-0005-0000-0000-0000840A0000}"/>
    <cellStyle name="Porcentaje 3 2" xfId="2658" xr:uid="{00000000-0005-0000-0000-0000850A0000}"/>
    <cellStyle name="Porcentaje 3 2 2" xfId="2659" xr:uid="{00000000-0005-0000-0000-0000860A0000}"/>
    <cellStyle name="Porcentaje 3 3" xfId="2660" xr:uid="{00000000-0005-0000-0000-0000870A0000}"/>
    <cellStyle name="Porcentaje 3 4" xfId="2661" xr:uid="{00000000-0005-0000-0000-0000880A0000}"/>
    <cellStyle name="Porcentaje 4" xfId="2662" xr:uid="{00000000-0005-0000-0000-0000890A0000}"/>
    <cellStyle name="Porcentaje 4 2" xfId="2663" xr:uid="{00000000-0005-0000-0000-00008A0A0000}"/>
    <cellStyle name="Porcentaje 4 2 2" xfId="2664" xr:uid="{00000000-0005-0000-0000-00008B0A0000}"/>
    <cellStyle name="Porcentaje 4 2 2 2" xfId="2665" xr:uid="{00000000-0005-0000-0000-00008C0A0000}"/>
    <cellStyle name="Porcentaje 4 2 2 2 2" xfId="2666" xr:uid="{00000000-0005-0000-0000-00008D0A0000}"/>
    <cellStyle name="Porcentaje 4 2 2 2 2 2" xfId="2667" xr:uid="{00000000-0005-0000-0000-00008E0A0000}"/>
    <cellStyle name="Porcentaje 4 2 2 2 3" xfId="2668" xr:uid="{00000000-0005-0000-0000-00008F0A0000}"/>
    <cellStyle name="Porcentaje 4 2 2 2 3 2" xfId="2669" xr:uid="{00000000-0005-0000-0000-0000900A0000}"/>
    <cellStyle name="Porcentaje 4 2 2 2 4" xfId="2670" xr:uid="{00000000-0005-0000-0000-0000910A0000}"/>
    <cellStyle name="Porcentaje 4 2 2 3" xfId="2671" xr:uid="{00000000-0005-0000-0000-0000920A0000}"/>
    <cellStyle name="Porcentaje 4 2 2 3 2" xfId="2672" xr:uid="{00000000-0005-0000-0000-0000930A0000}"/>
    <cellStyle name="Porcentaje 4 2 2 4" xfId="2673" xr:uid="{00000000-0005-0000-0000-0000940A0000}"/>
    <cellStyle name="Porcentaje 4 2 2 4 2" xfId="2674" xr:uid="{00000000-0005-0000-0000-0000950A0000}"/>
    <cellStyle name="Porcentaje 4 2 2 5" xfId="2675" xr:uid="{00000000-0005-0000-0000-0000960A0000}"/>
    <cellStyle name="Porcentaje 4 2 3" xfId="2676" xr:uid="{00000000-0005-0000-0000-0000970A0000}"/>
    <cellStyle name="Porcentaje 4 2 3 2" xfId="2677" xr:uid="{00000000-0005-0000-0000-0000980A0000}"/>
    <cellStyle name="Porcentaje 4 2 3 2 2" xfId="2678" xr:uid="{00000000-0005-0000-0000-0000990A0000}"/>
    <cellStyle name="Porcentaje 4 2 3 2 2 2" xfId="2679" xr:uid="{00000000-0005-0000-0000-00009A0A0000}"/>
    <cellStyle name="Porcentaje 4 2 3 2 2 2 2" xfId="2680" xr:uid="{00000000-0005-0000-0000-00009B0A0000}"/>
    <cellStyle name="Porcentaje 4 2 3 2 2 3" xfId="2681" xr:uid="{00000000-0005-0000-0000-00009C0A0000}"/>
    <cellStyle name="Porcentaje 4 2 3 2 2 3 2" xfId="2682" xr:uid="{00000000-0005-0000-0000-00009D0A0000}"/>
    <cellStyle name="Porcentaje 4 2 3 2 2 4" xfId="2683" xr:uid="{00000000-0005-0000-0000-00009E0A0000}"/>
    <cellStyle name="Porcentaje 4 2 3 2 3" xfId="2684" xr:uid="{00000000-0005-0000-0000-00009F0A0000}"/>
    <cellStyle name="Porcentaje 4 2 3 2 3 2" xfId="2685" xr:uid="{00000000-0005-0000-0000-0000A00A0000}"/>
    <cellStyle name="Porcentaje 4 2 3 2 4" xfId="2686" xr:uid="{00000000-0005-0000-0000-0000A10A0000}"/>
    <cellStyle name="Porcentaje 4 2 3 2 4 2" xfId="2687" xr:uid="{00000000-0005-0000-0000-0000A20A0000}"/>
    <cellStyle name="Porcentaje 4 2 3 2 5" xfId="2688" xr:uid="{00000000-0005-0000-0000-0000A30A0000}"/>
    <cellStyle name="Porcentaje 4 2 3 3" xfId="2689" xr:uid="{00000000-0005-0000-0000-0000A40A0000}"/>
    <cellStyle name="Porcentaje 4 2 3 3 2" xfId="2690" xr:uid="{00000000-0005-0000-0000-0000A50A0000}"/>
    <cellStyle name="Porcentaje 4 2 3 3 2 2" xfId="2691" xr:uid="{00000000-0005-0000-0000-0000A60A0000}"/>
    <cellStyle name="Porcentaje 4 2 3 3 3" xfId="2692" xr:uid="{00000000-0005-0000-0000-0000A70A0000}"/>
    <cellStyle name="Porcentaje 4 2 3 3 3 2" xfId="2693" xr:uid="{00000000-0005-0000-0000-0000A80A0000}"/>
    <cellStyle name="Porcentaje 4 2 3 3 4" xfId="2694" xr:uid="{00000000-0005-0000-0000-0000A90A0000}"/>
    <cellStyle name="Porcentaje 4 2 3 4" xfId="2695" xr:uid="{00000000-0005-0000-0000-0000AA0A0000}"/>
    <cellStyle name="Porcentaje 4 2 3 4 2" xfId="2696" xr:uid="{00000000-0005-0000-0000-0000AB0A0000}"/>
    <cellStyle name="Porcentaje 4 2 3 5" xfId="2697" xr:uid="{00000000-0005-0000-0000-0000AC0A0000}"/>
    <cellStyle name="Porcentaje 4 2 3 5 2" xfId="2698" xr:uid="{00000000-0005-0000-0000-0000AD0A0000}"/>
    <cellStyle name="Porcentaje 4 2 3 6" xfId="2699" xr:uid="{00000000-0005-0000-0000-0000AE0A0000}"/>
    <cellStyle name="Porcentaje 4 2 4" xfId="2700" xr:uid="{00000000-0005-0000-0000-0000AF0A0000}"/>
    <cellStyle name="Porcentaje 4 2 4 2" xfId="2701" xr:uid="{00000000-0005-0000-0000-0000B00A0000}"/>
    <cellStyle name="Porcentaje 4 2 4 2 2" xfId="2702" xr:uid="{00000000-0005-0000-0000-0000B10A0000}"/>
    <cellStyle name="Porcentaje 4 2 4 3" xfId="2703" xr:uid="{00000000-0005-0000-0000-0000B20A0000}"/>
    <cellStyle name="Porcentaje 4 2 4 3 2" xfId="2704" xr:uid="{00000000-0005-0000-0000-0000B30A0000}"/>
    <cellStyle name="Porcentaje 4 2 4 4" xfId="2705" xr:uid="{00000000-0005-0000-0000-0000B40A0000}"/>
    <cellStyle name="Porcentaje 4 2 5" xfId="2706" xr:uid="{00000000-0005-0000-0000-0000B50A0000}"/>
    <cellStyle name="Porcentaje 4 2 5 2" xfId="2707" xr:uid="{00000000-0005-0000-0000-0000B60A0000}"/>
    <cellStyle name="Porcentaje 4 2 6" xfId="2708" xr:uid="{00000000-0005-0000-0000-0000B70A0000}"/>
    <cellStyle name="Porcentaje 4 2 6 2" xfId="2709" xr:uid="{00000000-0005-0000-0000-0000B80A0000}"/>
    <cellStyle name="Porcentaje 4 2 7" xfId="2710" xr:uid="{00000000-0005-0000-0000-0000B90A0000}"/>
    <cellStyle name="Porcentaje 4 3" xfId="2711" xr:uid="{00000000-0005-0000-0000-0000BA0A0000}"/>
    <cellStyle name="Porcentaje 4 3 2" xfId="2712" xr:uid="{00000000-0005-0000-0000-0000BB0A0000}"/>
    <cellStyle name="Porcentaje 4 3 2 2" xfId="2713" xr:uid="{00000000-0005-0000-0000-0000BC0A0000}"/>
    <cellStyle name="Porcentaje 4 3 2 2 2" xfId="2714" xr:uid="{00000000-0005-0000-0000-0000BD0A0000}"/>
    <cellStyle name="Porcentaje 4 3 2 3" xfId="2715" xr:uid="{00000000-0005-0000-0000-0000BE0A0000}"/>
    <cellStyle name="Porcentaje 4 3 2 3 2" xfId="2716" xr:uid="{00000000-0005-0000-0000-0000BF0A0000}"/>
    <cellStyle name="Porcentaje 4 3 2 4" xfId="2717" xr:uid="{00000000-0005-0000-0000-0000C00A0000}"/>
    <cellStyle name="Porcentaje 4 3 3" xfId="2718" xr:uid="{00000000-0005-0000-0000-0000C10A0000}"/>
    <cellStyle name="Porcentaje 4 3 3 2" xfId="2719" xr:uid="{00000000-0005-0000-0000-0000C20A0000}"/>
    <cellStyle name="Porcentaje 4 3 4" xfId="2720" xr:uid="{00000000-0005-0000-0000-0000C30A0000}"/>
    <cellStyle name="Porcentaje 4 3 4 2" xfId="2721" xr:uid="{00000000-0005-0000-0000-0000C40A0000}"/>
    <cellStyle name="Porcentaje 4 3 5" xfId="2722" xr:uid="{00000000-0005-0000-0000-0000C50A0000}"/>
    <cellStyle name="Porcentaje 4 4" xfId="2723" xr:uid="{00000000-0005-0000-0000-0000C60A0000}"/>
    <cellStyle name="Porcentaje 4 4 2" xfId="2724" xr:uid="{00000000-0005-0000-0000-0000C70A0000}"/>
    <cellStyle name="Porcentaje 4 4 2 2" xfId="2725" xr:uid="{00000000-0005-0000-0000-0000C80A0000}"/>
    <cellStyle name="Porcentaje 4 4 3" xfId="2726" xr:uid="{00000000-0005-0000-0000-0000C90A0000}"/>
    <cellStyle name="Porcentaje 4 4 3 2" xfId="2727" xr:uid="{00000000-0005-0000-0000-0000CA0A0000}"/>
    <cellStyle name="Porcentaje 4 4 4" xfId="2728" xr:uid="{00000000-0005-0000-0000-0000CB0A0000}"/>
    <cellStyle name="Porcentaje 4 5" xfId="2729" xr:uid="{00000000-0005-0000-0000-0000CC0A0000}"/>
    <cellStyle name="Porcentaje 4 5 2" xfId="2730" xr:uid="{00000000-0005-0000-0000-0000CD0A0000}"/>
    <cellStyle name="Porcentaje 4 6" xfId="2731" xr:uid="{00000000-0005-0000-0000-0000CE0A0000}"/>
    <cellStyle name="Porcentaje 4 6 2" xfId="2732" xr:uid="{00000000-0005-0000-0000-0000CF0A0000}"/>
    <cellStyle name="Porcentaje 4 7" xfId="2733" xr:uid="{00000000-0005-0000-0000-0000D00A0000}"/>
    <cellStyle name="Porcentaje 5" xfId="2734" xr:uid="{00000000-0005-0000-0000-0000D10A0000}"/>
    <cellStyle name="Porcentaje 5 2" xfId="2735" xr:uid="{00000000-0005-0000-0000-0000D20A0000}"/>
    <cellStyle name="Porcentaje 5 2 2" xfId="2736" xr:uid="{00000000-0005-0000-0000-0000D30A0000}"/>
    <cellStyle name="Porcentaje 5 2 2 2" xfId="2737" xr:uid="{00000000-0005-0000-0000-0000D40A0000}"/>
    <cellStyle name="Porcentaje 5 2 2 2 2" xfId="2738" xr:uid="{00000000-0005-0000-0000-0000D50A0000}"/>
    <cellStyle name="Porcentaje 5 2 2 3" xfId="2739" xr:uid="{00000000-0005-0000-0000-0000D60A0000}"/>
    <cellStyle name="Porcentaje 5 2 2 3 2" xfId="2740" xr:uid="{00000000-0005-0000-0000-0000D70A0000}"/>
    <cellStyle name="Porcentaje 5 2 2 4" xfId="2741" xr:uid="{00000000-0005-0000-0000-0000D80A0000}"/>
    <cellStyle name="Porcentaje 5 2 3" xfId="2742" xr:uid="{00000000-0005-0000-0000-0000D90A0000}"/>
    <cellStyle name="Porcentaje 5 2 3 2" xfId="2743" xr:uid="{00000000-0005-0000-0000-0000DA0A0000}"/>
    <cellStyle name="Porcentaje 5 2 4" xfId="2744" xr:uid="{00000000-0005-0000-0000-0000DB0A0000}"/>
    <cellStyle name="Porcentaje 5 2 4 2" xfId="2745" xr:uid="{00000000-0005-0000-0000-0000DC0A0000}"/>
    <cellStyle name="Porcentaje 5 2 5" xfId="2746" xr:uid="{00000000-0005-0000-0000-0000DD0A0000}"/>
    <cellStyle name="Porcentaje 6" xfId="2747" xr:uid="{00000000-0005-0000-0000-0000DE0A0000}"/>
    <cellStyle name="Porcentaje 7" xfId="2748" xr:uid="{00000000-0005-0000-0000-0000DF0A0000}"/>
    <cellStyle name="Porcentaje 8" xfId="2749" xr:uid="{00000000-0005-0000-0000-0000E00A0000}"/>
    <cellStyle name="Porcentaje 8 2" xfId="2750" xr:uid="{00000000-0005-0000-0000-0000E10A0000}"/>
    <cellStyle name="Porcentaje 8 2 2" xfId="2751" xr:uid="{00000000-0005-0000-0000-0000E20A0000}"/>
    <cellStyle name="Porcentaje 8 2 2 2" xfId="2752" xr:uid="{00000000-0005-0000-0000-0000E30A0000}"/>
    <cellStyle name="Porcentaje 8 2 2 2 2" xfId="2753" xr:uid="{00000000-0005-0000-0000-0000E40A0000}"/>
    <cellStyle name="Porcentaje 8 2 2 3" xfId="2754" xr:uid="{00000000-0005-0000-0000-0000E50A0000}"/>
    <cellStyle name="Porcentaje 8 2 2 3 2" xfId="2755" xr:uid="{00000000-0005-0000-0000-0000E60A0000}"/>
    <cellStyle name="Porcentaje 8 2 2 4" xfId="2756" xr:uid="{00000000-0005-0000-0000-0000E70A0000}"/>
    <cellStyle name="Porcentaje 8 2 3" xfId="2757" xr:uid="{00000000-0005-0000-0000-0000E80A0000}"/>
    <cellStyle name="Porcentaje 8 2 3 2" xfId="2758" xr:uid="{00000000-0005-0000-0000-0000E90A0000}"/>
    <cellStyle name="Porcentaje 8 2 4" xfId="2759" xr:uid="{00000000-0005-0000-0000-0000EA0A0000}"/>
    <cellStyle name="Porcentaje 8 2 4 2" xfId="2760" xr:uid="{00000000-0005-0000-0000-0000EB0A0000}"/>
    <cellStyle name="Porcentaje 8 2 5" xfId="2761" xr:uid="{00000000-0005-0000-0000-0000EC0A0000}"/>
    <cellStyle name="Porcentaje 8 3" xfId="2762" xr:uid="{00000000-0005-0000-0000-0000ED0A0000}"/>
    <cellStyle name="Porcentaje 8 3 2" xfId="2763" xr:uid="{00000000-0005-0000-0000-0000EE0A0000}"/>
    <cellStyle name="Porcentaje 8 3 2 2" xfId="2764" xr:uid="{00000000-0005-0000-0000-0000EF0A0000}"/>
    <cellStyle name="Porcentaje 8 3 2 2 2" xfId="2765" xr:uid="{00000000-0005-0000-0000-0000F00A0000}"/>
    <cellStyle name="Porcentaje 8 3 2 3" xfId="2766" xr:uid="{00000000-0005-0000-0000-0000F10A0000}"/>
    <cellStyle name="Porcentaje 8 3 2 3 2" xfId="2767" xr:uid="{00000000-0005-0000-0000-0000F20A0000}"/>
    <cellStyle name="Porcentaje 8 3 2 4" xfId="2768" xr:uid="{00000000-0005-0000-0000-0000F30A0000}"/>
    <cellStyle name="Porcentaje 8 3 3" xfId="2769" xr:uid="{00000000-0005-0000-0000-0000F40A0000}"/>
    <cellStyle name="Porcentaje 8 3 3 2" xfId="2770" xr:uid="{00000000-0005-0000-0000-0000F50A0000}"/>
    <cellStyle name="Porcentaje 8 3 4" xfId="2771" xr:uid="{00000000-0005-0000-0000-0000F60A0000}"/>
    <cellStyle name="Porcentaje 8 3 4 2" xfId="2772" xr:uid="{00000000-0005-0000-0000-0000F70A0000}"/>
    <cellStyle name="Porcentaje 8 3 5" xfId="2773" xr:uid="{00000000-0005-0000-0000-0000F80A0000}"/>
    <cellStyle name="Porcentaje 8 4" xfId="2774" xr:uid="{00000000-0005-0000-0000-0000F90A0000}"/>
    <cellStyle name="Porcentaje 8 4 2" xfId="2775" xr:uid="{00000000-0005-0000-0000-0000FA0A0000}"/>
    <cellStyle name="Porcentaje 8 4 2 2" xfId="2776" xr:uid="{00000000-0005-0000-0000-0000FB0A0000}"/>
    <cellStyle name="Porcentaje 8 4 3" xfId="2777" xr:uid="{00000000-0005-0000-0000-0000FC0A0000}"/>
    <cellStyle name="Porcentaje 8 4 3 2" xfId="2778" xr:uid="{00000000-0005-0000-0000-0000FD0A0000}"/>
    <cellStyle name="Porcentaje 8 4 4" xfId="2779" xr:uid="{00000000-0005-0000-0000-0000FE0A0000}"/>
    <cellStyle name="Porcentaje 8 5" xfId="2780" xr:uid="{00000000-0005-0000-0000-0000FF0A0000}"/>
    <cellStyle name="Porcentaje 8 5 2" xfId="2781" xr:uid="{00000000-0005-0000-0000-0000000B0000}"/>
    <cellStyle name="Porcentaje 8 6" xfId="2782" xr:uid="{00000000-0005-0000-0000-0000010B0000}"/>
    <cellStyle name="Porcentaje 8 6 2" xfId="2783" xr:uid="{00000000-0005-0000-0000-0000020B0000}"/>
    <cellStyle name="Porcentaje 8 7" xfId="2784" xr:uid="{00000000-0005-0000-0000-0000030B0000}"/>
    <cellStyle name="Porcentaje 9" xfId="2785" xr:uid="{00000000-0005-0000-0000-0000040B0000}"/>
    <cellStyle name="Porcentaje 9 2" xfId="2786" xr:uid="{00000000-0005-0000-0000-0000050B0000}"/>
    <cellStyle name="Porcentaje 9 2 2" xfId="2787" xr:uid="{00000000-0005-0000-0000-0000060B0000}"/>
    <cellStyle name="Porcentaje 9 2 2 2" xfId="2788" xr:uid="{00000000-0005-0000-0000-0000070B0000}"/>
    <cellStyle name="Porcentaje 9 2 2 2 2" xfId="2789" xr:uid="{00000000-0005-0000-0000-0000080B0000}"/>
    <cellStyle name="Porcentaje 9 2 2 3" xfId="2790" xr:uid="{00000000-0005-0000-0000-0000090B0000}"/>
    <cellStyle name="Porcentaje 9 2 2 3 2" xfId="2791" xr:uid="{00000000-0005-0000-0000-00000A0B0000}"/>
    <cellStyle name="Porcentaje 9 2 2 4" xfId="2792" xr:uid="{00000000-0005-0000-0000-00000B0B0000}"/>
    <cellStyle name="Porcentaje 9 2 3" xfId="2793" xr:uid="{00000000-0005-0000-0000-00000C0B0000}"/>
    <cellStyle name="Porcentaje 9 2 3 2" xfId="2794" xr:uid="{00000000-0005-0000-0000-00000D0B0000}"/>
    <cellStyle name="Porcentaje 9 2 4" xfId="2795" xr:uid="{00000000-0005-0000-0000-00000E0B0000}"/>
    <cellStyle name="Porcentaje 9 2 4 2" xfId="2796" xr:uid="{00000000-0005-0000-0000-00000F0B0000}"/>
    <cellStyle name="Porcentaje 9 2 5" xfId="2797" xr:uid="{00000000-0005-0000-0000-0000100B0000}"/>
    <cellStyle name="Porcentaje 9 3" xfId="2798" xr:uid="{00000000-0005-0000-0000-0000110B0000}"/>
    <cellStyle name="Porcentaje 9 3 2" xfId="2799" xr:uid="{00000000-0005-0000-0000-0000120B0000}"/>
    <cellStyle name="Porcentaje 9 3 2 2" xfId="2800" xr:uid="{00000000-0005-0000-0000-0000130B0000}"/>
    <cellStyle name="Porcentaje 9 3 3" xfId="2801" xr:uid="{00000000-0005-0000-0000-0000140B0000}"/>
    <cellStyle name="Porcentaje 9 3 3 2" xfId="2802" xr:uid="{00000000-0005-0000-0000-0000150B0000}"/>
    <cellStyle name="Porcentaje 9 3 4" xfId="2803" xr:uid="{00000000-0005-0000-0000-0000160B0000}"/>
    <cellStyle name="Porcentaje 9 4" xfId="2804" xr:uid="{00000000-0005-0000-0000-0000170B0000}"/>
    <cellStyle name="Porcentaje 9 4 2" xfId="2805" xr:uid="{00000000-0005-0000-0000-0000180B0000}"/>
    <cellStyle name="Porcentaje 9 5" xfId="2806" xr:uid="{00000000-0005-0000-0000-0000190B0000}"/>
    <cellStyle name="Porcentaje 9 5 2" xfId="2807" xr:uid="{00000000-0005-0000-0000-00001A0B0000}"/>
    <cellStyle name="Porcentaje 9 6" xfId="2808" xr:uid="{00000000-0005-0000-0000-00001B0B0000}"/>
    <cellStyle name="Porcentual 2" xfId="2809" xr:uid="{00000000-0005-0000-0000-00001C0B0000}"/>
    <cellStyle name="Porcentual 2 2" xfId="2810" xr:uid="{00000000-0005-0000-0000-00001D0B0000}"/>
    <cellStyle name="Porcentual 3" xfId="2811" xr:uid="{00000000-0005-0000-0000-00001E0B0000}"/>
    <cellStyle name="Porcentual 3 2" xfId="2812" xr:uid="{00000000-0005-0000-0000-00001F0B0000}"/>
    <cellStyle name="Porcentual 3 2 2" xfId="2813" xr:uid="{00000000-0005-0000-0000-0000200B0000}"/>
    <cellStyle name="Porcentual 3 2 2 2" xfId="2814" xr:uid="{00000000-0005-0000-0000-0000210B0000}"/>
    <cellStyle name="Porcentual 3 2 3" xfId="2815" xr:uid="{00000000-0005-0000-0000-0000220B0000}"/>
    <cellStyle name="Porcentual 3 2 3 2" xfId="2816" xr:uid="{00000000-0005-0000-0000-0000230B0000}"/>
    <cellStyle name="Porcentual 3 2 4" xfId="2817" xr:uid="{00000000-0005-0000-0000-0000240B0000}"/>
    <cellStyle name="Porcentual 3 3" xfId="2818" xr:uid="{00000000-0005-0000-0000-0000250B0000}"/>
    <cellStyle name="Porcentual 3 3 2" xfId="2819" xr:uid="{00000000-0005-0000-0000-0000260B0000}"/>
    <cellStyle name="Porcentual 3 4" xfId="2820" xr:uid="{00000000-0005-0000-0000-0000270B0000}"/>
    <cellStyle name="Porcentual 3 4 2" xfId="2821" xr:uid="{00000000-0005-0000-0000-0000280B0000}"/>
    <cellStyle name="Porcentual 3 5" xfId="2822" xr:uid="{00000000-0005-0000-0000-0000290B0000}"/>
    <cellStyle name="Porcentual 4" xfId="2823" xr:uid="{00000000-0005-0000-0000-00002A0B0000}"/>
    <cellStyle name="Result" xfId="2824" xr:uid="{00000000-0005-0000-0000-00002B0B0000}"/>
    <cellStyle name="Result 2" xfId="2825" xr:uid="{00000000-0005-0000-0000-00002C0B0000}"/>
    <cellStyle name="Result2" xfId="2826" xr:uid="{00000000-0005-0000-0000-00002D0B0000}"/>
    <cellStyle name="Result2 2" xfId="2827" xr:uid="{00000000-0005-0000-0000-00002E0B0000}"/>
    <cellStyle name="Resultado de la tabla dinámica" xfId="2828" xr:uid="{00000000-0005-0000-0000-00002F0B0000}"/>
    <cellStyle name="Salida" xfId="2829" builtinId="21" customBuiltin="1"/>
    <cellStyle name="TableStyleLight1" xfId="2830" xr:uid="{00000000-0005-0000-0000-0000310B0000}"/>
    <cellStyle name="TableStyleLight1 2" xfId="2831" xr:uid="{00000000-0005-0000-0000-0000320B0000}"/>
    <cellStyle name="TableStyleLight1 2 2" xfId="2832" xr:uid="{00000000-0005-0000-0000-0000330B0000}"/>
    <cellStyle name="TableStyleLight1 2 2 2" xfId="2833" xr:uid="{00000000-0005-0000-0000-0000340B0000}"/>
    <cellStyle name="TableStyleLight1 2 3" xfId="2834" xr:uid="{00000000-0005-0000-0000-0000350B0000}"/>
    <cellStyle name="TableStyleLight1 2 4" xfId="2835" xr:uid="{00000000-0005-0000-0000-0000360B0000}"/>
    <cellStyle name="TableStyleLight1 2 5" xfId="2836" xr:uid="{00000000-0005-0000-0000-0000370B0000}"/>
    <cellStyle name="TableStyleLight1 3" xfId="2837" xr:uid="{00000000-0005-0000-0000-0000380B0000}"/>
    <cellStyle name="TableStyleLight1 4" xfId="2838" xr:uid="{00000000-0005-0000-0000-0000390B0000}"/>
    <cellStyle name="TableStyleLight1 5" xfId="2839" xr:uid="{00000000-0005-0000-0000-00003A0B0000}"/>
    <cellStyle name="TableStyleLight1 6" xfId="2840" xr:uid="{00000000-0005-0000-0000-00003B0B0000}"/>
    <cellStyle name="Texto de advertencia" xfId="2841" builtinId="11" customBuiltin="1"/>
    <cellStyle name="Texto explicativo" xfId="2842" builtinId="53" customBuiltin="1"/>
    <cellStyle name="Texto explicativo 2" xfId="2843" xr:uid="{00000000-0005-0000-0000-00003E0B0000}"/>
    <cellStyle name="Texto explicativo 3" xfId="2844" xr:uid="{00000000-0005-0000-0000-00003F0B0000}"/>
    <cellStyle name="Título" xfId="2845" builtinId="15" customBuiltin="1"/>
    <cellStyle name="Título 2" xfId="2846" builtinId="17" customBuiltin="1"/>
    <cellStyle name="Título 3" xfId="2847" builtinId="18" customBuiltin="1"/>
    <cellStyle name="Título de la tabla dinámica" xfId="2848" xr:uid="{00000000-0005-0000-0000-0000430B0000}"/>
    <cellStyle name="Total" xfId="2849" builtinId="25" customBuiltin="1"/>
    <cellStyle name="Valor de la tabla dinámica" xfId="2850" xr:uid="{00000000-0005-0000-0000-0000450B0000}"/>
    <cellStyle name="Warning Text" xfId="2851" xr:uid="{00000000-0005-0000-0000-0000460B0000}"/>
  </cellStyles>
  <dxfs count="3">
    <dxf>
      <font>
        <b val="0"/>
        <condense val="0"/>
        <extend val="0"/>
        <color indexed="10"/>
      </font>
    </dxf>
    <dxf>
      <font>
        <sz val="10"/>
        <color rgb="FFFFFFFF"/>
        <name val="Arial"/>
        <scheme val="none"/>
      </font>
    </dxf>
    <dxf>
      <font>
        <sz val="10"/>
        <color rgb="FFFFFFFF"/>
        <name val="Arial"/>
        <scheme val="none"/>
      </font>
    </dxf>
  </dxfs>
  <tableStyles count="0" defaultTableStyle="TableStyleMedium2" defaultPivotStyle="PivotStyleLight16"/>
  <colors>
    <mruColors>
      <color rgb="FFFF99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47</xdr:row>
      <xdr:rowOff>47625</xdr:rowOff>
    </xdr:from>
    <xdr:to>
      <xdr:col>8</xdr:col>
      <xdr:colOff>228600</xdr:colOff>
      <xdr:row>61</xdr:row>
      <xdr:rowOff>18895</xdr:rowOff>
    </xdr:to>
    <xdr:pic>
      <xdr:nvPicPr>
        <xdr:cNvPr id="3" name="Imagen 2">
          <a:extLst>
            <a:ext uri="{FF2B5EF4-FFF2-40B4-BE49-F238E27FC236}">
              <a16:creationId xmlns:a16="http://schemas.microsoft.com/office/drawing/2014/main" id="{AF7AC6DD-821B-45CF-BF16-EED0F97E614C}"/>
            </a:ext>
          </a:extLst>
        </xdr:cNvPr>
        <xdr:cNvPicPr>
          <a:picLocks noChangeAspect="1"/>
        </xdr:cNvPicPr>
      </xdr:nvPicPr>
      <xdr:blipFill>
        <a:blip xmlns:r="http://schemas.openxmlformats.org/officeDocument/2006/relationships" r:embed="rId1"/>
        <a:stretch>
          <a:fillRect/>
        </a:stretch>
      </xdr:blipFill>
      <xdr:spPr>
        <a:xfrm>
          <a:off x="180975" y="6086475"/>
          <a:ext cx="7410450" cy="12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31750</xdr:colOff>
      <xdr:row>40</xdr:row>
      <xdr:rowOff>127000</xdr:rowOff>
    </xdr:from>
    <xdr:to>
      <xdr:col>6</xdr:col>
      <xdr:colOff>1090083</xdr:colOff>
      <xdr:row>49</xdr:row>
      <xdr:rowOff>31595</xdr:rowOff>
    </xdr:to>
    <xdr:pic>
      <xdr:nvPicPr>
        <xdr:cNvPr id="4" name="Imagen 3">
          <a:extLst>
            <a:ext uri="{FF2B5EF4-FFF2-40B4-BE49-F238E27FC236}">
              <a16:creationId xmlns:a16="http://schemas.microsoft.com/office/drawing/2014/main" id="{AEBEF462-5A94-4700-9606-7E27F5FD2715}"/>
            </a:ext>
          </a:extLst>
        </xdr:cNvPr>
        <xdr:cNvPicPr>
          <a:picLocks noChangeAspect="1"/>
        </xdr:cNvPicPr>
      </xdr:nvPicPr>
      <xdr:blipFill>
        <a:blip xmlns:r="http://schemas.openxmlformats.org/officeDocument/2006/relationships" r:embed="rId1"/>
        <a:stretch>
          <a:fillRect/>
        </a:stretch>
      </xdr:blipFill>
      <xdr:spPr>
        <a:xfrm>
          <a:off x="296333" y="4455583"/>
          <a:ext cx="7588250" cy="123809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19050</xdr:colOff>
      <xdr:row>131</xdr:row>
      <xdr:rowOff>114301</xdr:rowOff>
    </xdr:from>
    <xdr:to>
      <xdr:col>5</xdr:col>
      <xdr:colOff>971550</xdr:colOff>
      <xdr:row>139</xdr:row>
      <xdr:rowOff>19051</xdr:rowOff>
    </xdr:to>
    <xdr:pic>
      <xdr:nvPicPr>
        <xdr:cNvPr id="4" name="Imagen 3">
          <a:extLst>
            <a:ext uri="{FF2B5EF4-FFF2-40B4-BE49-F238E27FC236}">
              <a16:creationId xmlns:a16="http://schemas.microsoft.com/office/drawing/2014/main" id="{10A3B33C-92A0-4BA3-A95A-2F3BC9DB5184}"/>
            </a:ext>
          </a:extLst>
        </xdr:cNvPr>
        <xdr:cNvPicPr>
          <a:picLocks noChangeAspect="1"/>
        </xdr:cNvPicPr>
      </xdr:nvPicPr>
      <xdr:blipFill>
        <a:blip xmlns:r="http://schemas.openxmlformats.org/officeDocument/2006/relationships" r:embed="rId1"/>
        <a:stretch>
          <a:fillRect/>
        </a:stretch>
      </xdr:blipFill>
      <xdr:spPr>
        <a:xfrm>
          <a:off x="19050" y="9648826"/>
          <a:ext cx="6486525" cy="10477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214313</xdr:colOff>
      <xdr:row>25</xdr:row>
      <xdr:rowOff>0</xdr:rowOff>
    </xdr:from>
    <xdr:to>
      <xdr:col>9</xdr:col>
      <xdr:colOff>916781</xdr:colOff>
      <xdr:row>33</xdr:row>
      <xdr:rowOff>95095</xdr:rowOff>
    </xdr:to>
    <xdr:pic>
      <xdr:nvPicPr>
        <xdr:cNvPr id="4" name="Imagen 3">
          <a:extLst>
            <a:ext uri="{FF2B5EF4-FFF2-40B4-BE49-F238E27FC236}">
              <a16:creationId xmlns:a16="http://schemas.microsoft.com/office/drawing/2014/main" id="{C5D759C1-EB52-4824-91D7-E2DF50F00633}"/>
            </a:ext>
          </a:extLst>
        </xdr:cNvPr>
        <xdr:cNvPicPr>
          <a:picLocks noChangeAspect="1"/>
        </xdr:cNvPicPr>
      </xdr:nvPicPr>
      <xdr:blipFill>
        <a:blip xmlns:r="http://schemas.openxmlformats.org/officeDocument/2006/relationships" r:embed="rId1"/>
        <a:stretch>
          <a:fillRect/>
        </a:stretch>
      </xdr:blipFill>
      <xdr:spPr>
        <a:xfrm>
          <a:off x="476251" y="5500688"/>
          <a:ext cx="10429874" cy="123809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85725</xdr:colOff>
      <xdr:row>25</xdr:row>
      <xdr:rowOff>95250</xdr:rowOff>
    </xdr:from>
    <xdr:to>
      <xdr:col>3</xdr:col>
      <xdr:colOff>1419225</xdr:colOff>
      <xdr:row>33</xdr:row>
      <xdr:rowOff>66675</xdr:rowOff>
    </xdr:to>
    <xdr:pic>
      <xdr:nvPicPr>
        <xdr:cNvPr id="4" name="Imagen 3">
          <a:extLst>
            <a:ext uri="{FF2B5EF4-FFF2-40B4-BE49-F238E27FC236}">
              <a16:creationId xmlns:a16="http://schemas.microsoft.com/office/drawing/2014/main" id="{59957089-019A-4380-B556-4AC8337BED70}"/>
            </a:ext>
          </a:extLst>
        </xdr:cNvPr>
        <xdr:cNvPicPr>
          <a:picLocks noChangeAspect="1"/>
        </xdr:cNvPicPr>
      </xdr:nvPicPr>
      <xdr:blipFill>
        <a:blip xmlns:r="http://schemas.openxmlformats.org/officeDocument/2006/relationships" r:embed="rId1"/>
        <a:stretch>
          <a:fillRect/>
        </a:stretch>
      </xdr:blipFill>
      <xdr:spPr>
        <a:xfrm>
          <a:off x="238125" y="3562350"/>
          <a:ext cx="5076825" cy="111442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561975</xdr:colOff>
      <xdr:row>23</xdr:row>
      <xdr:rowOff>9525</xdr:rowOff>
    </xdr:from>
    <xdr:to>
      <xdr:col>0</xdr:col>
      <xdr:colOff>1466850</xdr:colOff>
      <xdr:row>23</xdr:row>
      <xdr:rowOff>9525</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561975" y="3838575"/>
          <a:ext cx="904875" cy="0"/>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628650</xdr:colOff>
      <xdr:row>23</xdr:row>
      <xdr:rowOff>9525</xdr:rowOff>
    </xdr:from>
    <xdr:to>
      <xdr:col>1</xdr:col>
      <xdr:colOff>1381125</xdr:colOff>
      <xdr:row>23</xdr:row>
      <xdr:rowOff>9525</xdr:rowOff>
    </xdr:to>
    <xdr:sp macro="" textlink="">
      <xdr:nvSpPr>
        <xdr:cNvPr id="3" name="Line 2">
          <a:extLst>
            <a:ext uri="{FF2B5EF4-FFF2-40B4-BE49-F238E27FC236}">
              <a16:creationId xmlns:a16="http://schemas.microsoft.com/office/drawing/2014/main" id="{00000000-0008-0000-1000-000003000000}"/>
            </a:ext>
          </a:extLst>
        </xdr:cNvPr>
        <xdr:cNvSpPr>
          <a:spLocks noChangeShapeType="1"/>
        </xdr:cNvSpPr>
      </xdr:nvSpPr>
      <xdr:spPr bwMode="auto">
        <a:xfrm>
          <a:off x="2390775" y="3838575"/>
          <a:ext cx="752475" cy="0"/>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485775</xdr:colOff>
      <xdr:row>23</xdr:row>
      <xdr:rowOff>9525</xdr:rowOff>
    </xdr:from>
    <xdr:to>
      <xdr:col>2</xdr:col>
      <xdr:colOff>1533525</xdr:colOff>
      <xdr:row>23</xdr:row>
      <xdr:rowOff>19050</xdr:rowOff>
    </xdr:to>
    <xdr:sp macro="" textlink="">
      <xdr:nvSpPr>
        <xdr:cNvPr id="4" name="Line 3">
          <a:extLst>
            <a:ext uri="{FF2B5EF4-FFF2-40B4-BE49-F238E27FC236}">
              <a16:creationId xmlns:a16="http://schemas.microsoft.com/office/drawing/2014/main" id="{00000000-0008-0000-1000-000004000000}"/>
            </a:ext>
          </a:extLst>
        </xdr:cNvPr>
        <xdr:cNvSpPr>
          <a:spLocks noChangeShapeType="1"/>
        </xdr:cNvSpPr>
      </xdr:nvSpPr>
      <xdr:spPr bwMode="auto">
        <a:xfrm flipV="1">
          <a:off x="4019550" y="3838575"/>
          <a:ext cx="1047750" cy="9525"/>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0</xdr:col>
      <xdr:colOff>19050</xdr:colOff>
      <xdr:row>28</xdr:row>
      <xdr:rowOff>123825</xdr:rowOff>
    </xdr:from>
    <xdr:to>
      <xdr:col>3</xdr:col>
      <xdr:colOff>0</xdr:colOff>
      <xdr:row>36</xdr:row>
      <xdr:rowOff>38100</xdr:rowOff>
    </xdr:to>
    <xdr:pic>
      <xdr:nvPicPr>
        <xdr:cNvPr id="6" name="Imagen 5">
          <a:extLst>
            <a:ext uri="{FF2B5EF4-FFF2-40B4-BE49-F238E27FC236}">
              <a16:creationId xmlns:a16="http://schemas.microsoft.com/office/drawing/2014/main" id="{DAF6DAB6-3C18-4CDF-B653-BFA518FFC431}"/>
            </a:ext>
          </a:extLst>
        </xdr:cNvPr>
        <xdr:cNvPicPr>
          <a:picLocks noChangeAspect="1"/>
        </xdr:cNvPicPr>
      </xdr:nvPicPr>
      <xdr:blipFill>
        <a:blip xmlns:r="http://schemas.openxmlformats.org/officeDocument/2006/relationships" r:embed="rId1"/>
        <a:stretch>
          <a:fillRect/>
        </a:stretch>
      </xdr:blipFill>
      <xdr:spPr>
        <a:xfrm>
          <a:off x="19050" y="4495800"/>
          <a:ext cx="5286375" cy="1076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42</xdr:row>
      <xdr:rowOff>114300</xdr:rowOff>
    </xdr:from>
    <xdr:to>
      <xdr:col>4</xdr:col>
      <xdr:colOff>1057275</xdr:colOff>
      <xdr:row>51</xdr:row>
      <xdr:rowOff>66520</xdr:rowOff>
    </xdr:to>
    <xdr:pic>
      <xdr:nvPicPr>
        <xdr:cNvPr id="3" name="Imagen 2">
          <a:extLst>
            <a:ext uri="{FF2B5EF4-FFF2-40B4-BE49-F238E27FC236}">
              <a16:creationId xmlns:a16="http://schemas.microsoft.com/office/drawing/2014/main" id="{69BB11A5-2914-430E-84D7-CA74D28DC020}"/>
            </a:ext>
          </a:extLst>
        </xdr:cNvPr>
        <xdr:cNvPicPr>
          <a:picLocks noChangeAspect="1"/>
        </xdr:cNvPicPr>
      </xdr:nvPicPr>
      <xdr:blipFill>
        <a:blip xmlns:r="http://schemas.openxmlformats.org/officeDocument/2006/relationships" r:embed="rId1"/>
        <a:stretch>
          <a:fillRect/>
        </a:stretch>
      </xdr:blipFill>
      <xdr:spPr>
        <a:xfrm>
          <a:off x="171450" y="6457950"/>
          <a:ext cx="5372100" cy="12380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654843</xdr:colOff>
      <xdr:row>45</xdr:row>
      <xdr:rowOff>119062</xdr:rowOff>
    </xdr:from>
    <xdr:to>
      <xdr:col>12</xdr:col>
      <xdr:colOff>654843</xdr:colOff>
      <xdr:row>54</xdr:row>
      <xdr:rowOff>47470</xdr:rowOff>
    </xdr:to>
    <xdr:pic>
      <xdr:nvPicPr>
        <xdr:cNvPr id="4" name="Imagen 3">
          <a:extLst>
            <a:ext uri="{FF2B5EF4-FFF2-40B4-BE49-F238E27FC236}">
              <a16:creationId xmlns:a16="http://schemas.microsoft.com/office/drawing/2014/main" id="{029A0FB7-C515-4E47-A9AA-D82FF4170355}"/>
            </a:ext>
          </a:extLst>
        </xdr:cNvPr>
        <xdr:cNvPicPr>
          <a:picLocks noChangeAspect="1"/>
        </xdr:cNvPicPr>
      </xdr:nvPicPr>
      <xdr:blipFill>
        <a:blip xmlns:r="http://schemas.openxmlformats.org/officeDocument/2006/relationships" r:embed="rId1"/>
        <a:stretch>
          <a:fillRect/>
        </a:stretch>
      </xdr:blipFill>
      <xdr:spPr>
        <a:xfrm>
          <a:off x="654843" y="5619750"/>
          <a:ext cx="11108531" cy="12380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142875</xdr:colOff>
      <xdr:row>53</xdr:row>
      <xdr:rowOff>0</xdr:rowOff>
    </xdr:from>
    <xdr:to>
      <xdr:col>3</xdr:col>
      <xdr:colOff>219075</xdr:colOff>
      <xdr:row>55</xdr:row>
      <xdr:rowOff>9525</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4" name="Text Box 3">
          <a:extLst>
            <a:ext uri="{FF2B5EF4-FFF2-40B4-BE49-F238E27FC236}">
              <a16:creationId xmlns:a16="http://schemas.microsoft.com/office/drawing/2014/main" id="{00000000-0008-0000-0600-000004000000}"/>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5" name="Text Box 4">
          <a:extLst>
            <a:ext uri="{FF2B5EF4-FFF2-40B4-BE49-F238E27FC236}">
              <a16:creationId xmlns:a16="http://schemas.microsoft.com/office/drawing/2014/main" id="{00000000-0008-0000-0600-000005000000}"/>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6" name="Text Box 1">
          <a:extLst>
            <a:ext uri="{FF2B5EF4-FFF2-40B4-BE49-F238E27FC236}">
              <a16:creationId xmlns:a16="http://schemas.microsoft.com/office/drawing/2014/main" id="{00000000-0008-0000-0600-000006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7" name="Text Box 2">
          <a:extLst>
            <a:ext uri="{FF2B5EF4-FFF2-40B4-BE49-F238E27FC236}">
              <a16:creationId xmlns:a16="http://schemas.microsoft.com/office/drawing/2014/main" id="{00000000-0008-0000-0600-000007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8" name="Text Box 3">
          <a:extLst>
            <a:ext uri="{FF2B5EF4-FFF2-40B4-BE49-F238E27FC236}">
              <a16:creationId xmlns:a16="http://schemas.microsoft.com/office/drawing/2014/main" id="{00000000-0008-0000-0600-000008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9" name="Text Box 4">
          <a:extLst>
            <a:ext uri="{FF2B5EF4-FFF2-40B4-BE49-F238E27FC236}">
              <a16:creationId xmlns:a16="http://schemas.microsoft.com/office/drawing/2014/main" id="{00000000-0008-0000-0600-000009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0" name="Text Box 1">
          <a:extLst>
            <a:ext uri="{FF2B5EF4-FFF2-40B4-BE49-F238E27FC236}">
              <a16:creationId xmlns:a16="http://schemas.microsoft.com/office/drawing/2014/main" id="{00000000-0008-0000-0600-00000A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1" name="Text Box 2">
          <a:extLst>
            <a:ext uri="{FF2B5EF4-FFF2-40B4-BE49-F238E27FC236}">
              <a16:creationId xmlns:a16="http://schemas.microsoft.com/office/drawing/2014/main" id="{00000000-0008-0000-0600-00000B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2" name="Text Box 3">
          <a:extLst>
            <a:ext uri="{FF2B5EF4-FFF2-40B4-BE49-F238E27FC236}">
              <a16:creationId xmlns:a16="http://schemas.microsoft.com/office/drawing/2014/main" id="{00000000-0008-0000-0600-00000C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3" name="Text Box 4">
          <a:extLst>
            <a:ext uri="{FF2B5EF4-FFF2-40B4-BE49-F238E27FC236}">
              <a16:creationId xmlns:a16="http://schemas.microsoft.com/office/drawing/2014/main" id="{00000000-0008-0000-0600-00000D00000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104775</xdr:colOff>
      <xdr:row>55</xdr:row>
      <xdr:rowOff>19050</xdr:rowOff>
    </xdr:from>
    <xdr:to>
      <xdr:col>3</xdr:col>
      <xdr:colOff>1028700</xdr:colOff>
      <xdr:row>62</xdr:row>
      <xdr:rowOff>123670</xdr:rowOff>
    </xdr:to>
    <xdr:pic>
      <xdr:nvPicPr>
        <xdr:cNvPr id="15" name="Imagen 14">
          <a:extLst>
            <a:ext uri="{FF2B5EF4-FFF2-40B4-BE49-F238E27FC236}">
              <a16:creationId xmlns:a16="http://schemas.microsoft.com/office/drawing/2014/main" id="{357B2A79-E3FB-40D4-A173-09372E1B62FE}"/>
            </a:ext>
          </a:extLst>
        </xdr:cNvPr>
        <xdr:cNvPicPr>
          <a:picLocks noChangeAspect="1"/>
        </xdr:cNvPicPr>
      </xdr:nvPicPr>
      <xdr:blipFill>
        <a:blip xmlns:r="http://schemas.openxmlformats.org/officeDocument/2006/relationships" r:embed="rId1"/>
        <a:stretch>
          <a:fillRect/>
        </a:stretch>
      </xdr:blipFill>
      <xdr:spPr>
        <a:xfrm>
          <a:off x="104775" y="8753475"/>
          <a:ext cx="6391275" cy="123809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416718</xdr:colOff>
      <xdr:row>25</xdr:row>
      <xdr:rowOff>23812</xdr:rowOff>
    </xdr:from>
    <xdr:to>
      <xdr:col>12</xdr:col>
      <xdr:colOff>654843</xdr:colOff>
      <xdr:row>34</xdr:row>
      <xdr:rowOff>107156</xdr:rowOff>
    </xdr:to>
    <xdr:pic>
      <xdr:nvPicPr>
        <xdr:cNvPr id="3" name="Imagen 2">
          <a:extLst>
            <a:ext uri="{FF2B5EF4-FFF2-40B4-BE49-F238E27FC236}">
              <a16:creationId xmlns:a16="http://schemas.microsoft.com/office/drawing/2014/main" id="{91A968E5-5E95-4954-A6F6-4D8DDF45C1BA}"/>
            </a:ext>
          </a:extLst>
        </xdr:cNvPr>
        <xdr:cNvPicPr>
          <a:picLocks noChangeAspect="1"/>
        </xdr:cNvPicPr>
      </xdr:nvPicPr>
      <xdr:blipFill>
        <a:blip xmlns:r="http://schemas.openxmlformats.org/officeDocument/2006/relationships" r:embed="rId1"/>
        <a:stretch>
          <a:fillRect/>
        </a:stretch>
      </xdr:blipFill>
      <xdr:spPr>
        <a:xfrm>
          <a:off x="416718" y="4155281"/>
          <a:ext cx="10727531" cy="136921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392906</xdr:colOff>
      <xdr:row>25</xdr:row>
      <xdr:rowOff>47625</xdr:rowOff>
    </xdr:from>
    <xdr:to>
      <xdr:col>10</xdr:col>
      <xdr:colOff>892969</xdr:colOff>
      <xdr:row>33</xdr:row>
      <xdr:rowOff>142720</xdr:rowOff>
    </xdr:to>
    <xdr:pic>
      <xdr:nvPicPr>
        <xdr:cNvPr id="4" name="Imagen 3">
          <a:extLst>
            <a:ext uri="{FF2B5EF4-FFF2-40B4-BE49-F238E27FC236}">
              <a16:creationId xmlns:a16="http://schemas.microsoft.com/office/drawing/2014/main" id="{00CD0999-5AA2-4743-9165-C06A56EBE727}"/>
            </a:ext>
          </a:extLst>
        </xdr:cNvPr>
        <xdr:cNvPicPr>
          <a:picLocks noChangeAspect="1"/>
        </xdr:cNvPicPr>
      </xdr:nvPicPr>
      <xdr:blipFill>
        <a:blip xmlns:r="http://schemas.openxmlformats.org/officeDocument/2006/relationships" r:embed="rId1"/>
        <a:stretch>
          <a:fillRect/>
        </a:stretch>
      </xdr:blipFill>
      <xdr:spPr>
        <a:xfrm>
          <a:off x="797719" y="3214688"/>
          <a:ext cx="9763125" cy="123809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133349</xdr:colOff>
      <xdr:row>33</xdr:row>
      <xdr:rowOff>0</xdr:rowOff>
    </xdr:from>
    <xdr:to>
      <xdr:col>12</xdr:col>
      <xdr:colOff>400049</xdr:colOff>
      <xdr:row>40</xdr:row>
      <xdr:rowOff>19050</xdr:rowOff>
    </xdr:to>
    <xdr:pic>
      <xdr:nvPicPr>
        <xdr:cNvPr id="4" name="Imagen 3">
          <a:extLst>
            <a:ext uri="{FF2B5EF4-FFF2-40B4-BE49-F238E27FC236}">
              <a16:creationId xmlns:a16="http://schemas.microsoft.com/office/drawing/2014/main" id="{4F008CEE-352C-46B9-9CA7-6113C75F63DC}"/>
            </a:ext>
          </a:extLst>
        </xdr:cNvPr>
        <xdr:cNvPicPr>
          <a:picLocks noChangeAspect="1"/>
        </xdr:cNvPicPr>
      </xdr:nvPicPr>
      <xdr:blipFill>
        <a:blip xmlns:r="http://schemas.openxmlformats.org/officeDocument/2006/relationships" r:embed="rId1"/>
        <a:stretch>
          <a:fillRect/>
        </a:stretch>
      </xdr:blipFill>
      <xdr:spPr>
        <a:xfrm>
          <a:off x="133349" y="4962525"/>
          <a:ext cx="10067925" cy="10191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257175</xdr:colOff>
      <xdr:row>50</xdr:row>
      <xdr:rowOff>76200</xdr:rowOff>
    </xdr:from>
    <xdr:to>
      <xdr:col>5</xdr:col>
      <xdr:colOff>809625</xdr:colOff>
      <xdr:row>58</xdr:row>
      <xdr:rowOff>28575</xdr:rowOff>
    </xdr:to>
    <xdr:pic>
      <xdr:nvPicPr>
        <xdr:cNvPr id="4" name="Imagen 3">
          <a:extLst>
            <a:ext uri="{FF2B5EF4-FFF2-40B4-BE49-F238E27FC236}">
              <a16:creationId xmlns:a16="http://schemas.microsoft.com/office/drawing/2014/main" id="{C4CBF64B-EA37-4F46-948D-77336D10845F}"/>
            </a:ext>
          </a:extLst>
        </xdr:cNvPr>
        <xdr:cNvPicPr>
          <a:picLocks noChangeAspect="1"/>
        </xdr:cNvPicPr>
      </xdr:nvPicPr>
      <xdr:blipFill>
        <a:blip xmlns:r="http://schemas.openxmlformats.org/officeDocument/2006/relationships" r:embed="rId1"/>
        <a:stretch>
          <a:fillRect/>
        </a:stretch>
      </xdr:blipFill>
      <xdr:spPr>
        <a:xfrm>
          <a:off x="257175" y="3800475"/>
          <a:ext cx="7086600" cy="10953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19</xdr:row>
      <xdr:rowOff>47626</xdr:rowOff>
    </xdr:from>
    <xdr:to>
      <xdr:col>8</xdr:col>
      <xdr:colOff>742950</xdr:colOff>
      <xdr:row>27</xdr:row>
      <xdr:rowOff>76201</xdr:rowOff>
    </xdr:to>
    <xdr:pic>
      <xdr:nvPicPr>
        <xdr:cNvPr id="3" name="Imagen 2">
          <a:extLst>
            <a:ext uri="{FF2B5EF4-FFF2-40B4-BE49-F238E27FC236}">
              <a16:creationId xmlns:a16="http://schemas.microsoft.com/office/drawing/2014/main" id="{34A62DF1-922A-4148-9355-667F925B83D2}"/>
            </a:ext>
          </a:extLst>
        </xdr:cNvPr>
        <xdr:cNvPicPr>
          <a:picLocks noChangeAspect="1"/>
        </xdr:cNvPicPr>
      </xdr:nvPicPr>
      <xdr:blipFill>
        <a:blip xmlns:r="http://schemas.openxmlformats.org/officeDocument/2006/relationships" r:embed="rId1"/>
        <a:stretch>
          <a:fillRect/>
        </a:stretch>
      </xdr:blipFill>
      <xdr:spPr>
        <a:xfrm>
          <a:off x="114300" y="2581276"/>
          <a:ext cx="6305550" cy="1085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1\0000%20EJERCICIO%202016\01%20PRESENTACION%20CNV%20MARZO%202016\Copia%20de%20Copia%20de%20ANEXOS_BOLSA_MARZO_2016%2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1\Users\conta01\AppData\Local\Temp\ANEXOS_BOLSA_ABRIL_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ntabilidad\001%20EJERCICIO%202014\PRESENTACION%20CNV%20JUNIO%202014\2014_06_ANEXOS_BOLS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1\Users\usuario\Documents\RMaldonado\Comercial\Productividad\Plan%20de%20Vent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BALANCE ANALITICO"/>
      <sheetName val="P2_AP"/>
      <sheetName val="DETALLE PARA NOTAS"/>
      <sheetName val="P3_ER"/>
      <sheetName val="P4_EV"/>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MATRIZ"/>
      <sheetName val="P2_AP "/>
      <sheetName val="DETALLE PARA NOTAS"/>
      <sheetName val="P3_ER"/>
      <sheetName val="P4_EV (2)"/>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3"/>
      <sheetName val="EEFF Definitiv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Fechas"/>
      <sheetName val="P2_AP"/>
      <sheetName val="DETALLE PARA NOTAS"/>
      <sheetName val="P3_ER"/>
      <sheetName val="P4_EV"/>
      <sheetName val="P2_AP (2012)"/>
      <sheetName val="P5_OYA (metodo directo) (2)"/>
      <sheetName val="AA"/>
      <sheetName val="AB"/>
      <sheetName val="AC"/>
      <sheetName val="AD"/>
      <sheetName val="AE"/>
      <sheetName val="AF"/>
      <sheetName val="AG"/>
      <sheetName val="Datos para AH"/>
      <sheetName val="AH"/>
      <sheetName val="AI"/>
      <sheetName val="AJ"/>
      <sheetName val="pie de firma"/>
      <sheetName val="P5_OYA (metodo directo)"/>
      <sheetName val="P5_OYA"/>
      <sheetName val="Hoja2"/>
      <sheetName val="CALCULOS AUXILIARES"/>
      <sheetName val="CALCULO DEL iMPUESTO A LA RENTA"/>
    </sheetNames>
    <sheetDataSet>
      <sheetData sheetId="0">
        <row r="2">
          <cell r="C2">
            <v>-6500001</v>
          </cell>
        </row>
      </sheetData>
      <sheetData sheetId="1">
        <row r="2">
          <cell r="C2">
            <v>2824415501</v>
          </cell>
        </row>
      </sheetData>
      <sheetData sheetId="2">
        <row r="2">
          <cell r="C2">
            <v>10253974</v>
          </cell>
        </row>
      </sheetData>
      <sheetData sheetId="3">
        <row r="2">
          <cell r="C2" t="str">
            <v>TxtCapitulo</v>
          </cell>
        </row>
      </sheetData>
      <sheetData sheetId="4">
        <row r="3">
          <cell r="C3">
            <v>2009</v>
          </cell>
        </row>
      </sheetData>
      <sheetData sheetId="5">
        <row r="2">
          <cell r="C2" t="str">
            <v>TxtCapitulo</v>
          </cell>
        </row>
      </sheetData>
      <sheetData sheetId="6">
        <row r="2">
          <cell r="C2" t="str">
            <v>TxtCapitulo</v>
          </cell>
        </row>
      </sheetData>
      <sheetData sheetId="7">
        <row r="8">
          <cell r="C8" t="str">
            <v xml:space="preserve">PRIMAS DE </v>
          </cell>
        </row>
      </sheetData>
      <sheetData sheetId="8">
        <row r="50">
          <cell r="C50">
            <v>3</v>
          </cell>
        </row>
      </sheetData>
      <sheetData sheetId="9">
        <row r="3">
          <cell r="C3">
            <v>2009</v>
          </cell>
        </row>
      </sheetData>
      <sheetData sheetId="10">
        <row r="3">
          <cell r="C3">
            <v>2009</v>
          </cell>
        </row>
      </sheetData>
      <sheetData sheetId="11">
        <row r="3">
          <cell r="C3">
            <v>41275</v>
          </cell>
        </row>
      </sheetData>
      <sheetData sheetId="12">
        <row r="3">
          <cell r="C3" t="str">
            <v xml:space="preserve">           BALANCE GENERAL AL  30 DE JUNIO DE 2013</v>
          </cell>
        </row>
      </sheetData>
      <sheetData sheetId="13">
        <row r="4">
          <cell r="C4">
            <v>41455</v>
          </cell>
        </row>
      </sheetData>
      <sheetData sheetId="14"/>
      <sheetData sheetId="15">
        <row r="8">
          <cell r="C8" t="str">
            <v xml:space="preserve">APORTE </v>
          </cell>
        </row>
      </sheetData>
      <sheetData sheetId="16">
        <row r="3">
          <cell r="C3">
            <v>2009</v>
          </cell>
        </row>
      </sheetData>
      <sheetData sheetId="17">
        <row r="6">
          <cell r="C6">
            <v>41455</v>
          </cell>
        </row>
      </sheetData>
      <sheetData sheetId="18">
        <row r="11">
          <cell r="C11" t="str">
            <v>ALTAS DEL</v>
          </cell>
        </row>
      </sheetData>
      <sheetData sheetId="19">
        <row r="2">
          <cell r="C2" t="str">
            <v>BALANCE GENERAL</v>
          </cell>
        </row>
      </sheetData>
      <sheetData sheetId="20">
        <row r="11">
          <cell r="C11" t="str">
            <v>VALOR NOMINAL UNITARIO</v>
          </cell>
        </row>
      </sheetData>
      <sheetData sheetId="21">
        <row r="9">
          <cell r="C9" t="str">
            <v>AMORTIZAC.</v>
          </cell>
        </row>
      </sheetData>
      <sheetData sheetId="22">
        <row r="9">
          <cell r="C9" t="str">
            <v>SALDOS AL INICIO</v>
          </cell>
        </row>
      </sheetData>
      <sheetData sheetId="23">
        <row r="2">
          <cell r="C2" t="str">
            <v>BALANCE GENERAL</v>
          </cell>
        </row>
      </sheetData>
      <sheetData sheetId="24">
        <row r="10">
          <cell r="C10" t="str">
            <v>MONTO</v>
          </cell>
        </row>
      </sheetData>
      <sheetData sheetId="25">
        <row r="2">
          <cell r="C2" t="str">
            <v>Total datos:</v>
          </cell>
        </row>
      </sheetData>
      <sheetData sheetId="26">
        <row r="3">
          <cell r="C3">
            <v>41455</v>
          </cell>
        </row>
      </sheetData>
      <sheetData sheetId="27"/>
      <sheetData sheetId="28"/>
      <sheetData sheetId="29">
        <row r="5">
          <cell r="C5" t="str">
            <v>Lic. DIANA TREVISAN</v>
          </cell>
        </row>
      </sheetData>
      <sheetData sheetId="30">
        <row r="2">
          <cell r="C2" t="str">
            <v>31 DE DICIEMBRE DE 2009</v>
          </cell>
        </row>
      </sheetData>
      <sheetData sheetId="31">
        <row r="2">
          <cell r="C2" t="str">
            <v>31 DE DICIEMBRE DE 2009</v>
          </cell>
        </row>
      </sheetData>
      <sheetData sheetId="32">
        <row r="11">
          <cell r="C11" t="str">
            <v>ALTAS DEL</v>
          </cell>
        </row>
      </sheetData>
      <sheetData sheetId="33">
        <row r="8">
          <cell r="C8">
            <v>2</v>
          </cell>
        </row>
      </sheetData>
      <sheetData sheetId="3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1">
          <cell r="B11" t="str">
            <v>Enero</v>
          </cell>
        </row>
        <row r="12">
          <cell r="B12" t="str">
            <v>Febrero</v>
          </cell>
        </row>
        <row r="13">
          <cell r="B13" t="str">
            <v>Marzo</v>
          </cell>
        </row>
        <row r="14">
          <cell r="B14" t="str">
            <v>Abril</v>
          </cell>
        </row>
        <row r="15">
          <cell r="B15" t="str">
            <v>Mayo</v>
          </cell>
        </row>
        <row r="16">
          <cell r="B16" t="str">
            <v>Junio</v>
          </cell>
        </row>
        <row r="17">
          <cell r="B17" t="str">
            <v>Julio</v>
          </cell>
        </row>
        <row r="18">
          <cell r="B18" t="str">
            <v>Agosto</v>
          </cell>
        </row>
        <row r="19">
          <cell r="B19" t="str">
            <v>Septiembre</v>
          </cell>
        </row>
        <row r="20">
          <cell r="B20" t="str">
            <v>Octubre</v>
          </cell>
        </row>
        <row r="21">
          <cell r="B21" t="str">
            <v>Noviembre</v>
          </cell>
        </row>
        <row r="22">
          <cell r="B22" t="str">
            <v>Diciembre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IN58"/>
  <sheetViews>
    <sheetView showGridLines="0" topLeftCell="A17" zoomScaleNormal="100" workbookViewId="0">
      <selection activeCell="H48" sqref="H48"/>
    </sheetView>
  </sheetViews>
  <sheetFormatPr baseColWidth="10" defaultRowHeight="12.75"/>
  <cols>
    <col min="1" max="1" width="23.85546875" style="4" customWidth="1"/>
    <col min="2" max="2" width="8.7109375" style="4" customWidth="1"/>
    <col min="3" max="4" width="13" style="4" customWidth="1"/>
    <col min="5" max="5" width="23.7109375" style="4" customWidth="1"/>
    <col min="6" max="6" width="5.5703125" style="4" customWidth="1"/>
    <col min="7" max="7" width="8.7109375" style="4" customWidth="1"/>
    <col min="8" max="8" width="13.85546875" style="4" bestFit="1" customWidth="1"/>
    <col min="9" max="9" width="13" style="4" customWidth="1"/>
    <col min="10" max="10" width="12" style="4" customWidth="1"/>
    <col min="11" max="11" width="9.140625" style="4" customWidth="1"/>
    <col min="12" max="12" width="12.5703125" style="4" customWidth="1"/>
    <col min="13" max="248" width="9.140625" style="4" customWidth="1"/>
    <col min="249" max="16384" width="11.42578125" style="1"/>
  </cols>
  <sheetData>
    <row r="1" spans="1:24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row>
    <row r="2" spans="1:248" s="98" customFormat="1" ht="15">
      <c r="A2" s="652" t="s">
        <v>210</v>
      </c>
      <c r="B2" s="652"/>
      <c r="C2" s="652"/>
      <c r="D2" s="652"/>
      <c r="E2" s="652"/>
      <c r="F2" s="652"/>
      <c r="G2" s="652"/>
      <c r="H2" s="652"/>
      <c r="I2" s="652"/>
    </row>
    <row r="3" spans="1:248" s="2" customFormat="1" ht="15">
      <c r="A3" s="649" t="s">
        <v>605</v>
      </c>
      <c r="B3" s="649"/>
      <c r="C3" s="649"/>
      <c r="D3" s="649"/>
      <c r="E3" s="649"/>
      <c r="F3" s="649"/>
      <c r="G3" s="649"/>
      <c r="H3" s="649"/>
      <c r="I3" s="649"/>
    </row>
    <row r="4" spans="1:248" s="2" customFormat="1" ht="15">
      <c r="A4" s="650" t="s">
        <v>0</v>
      </c>
      <c r="B4" s="650"/>
      <c r="C4" s="650"/>
      <c r="D4" s="650"/>
      <c r="E4" s="650"/>
      <c r="F4" s="650"/>
      <c r="G4" s="650"/>
      <c r="H4" s="650"/>
      <c r="I4" s="650"/>
    </row>
    <row r="5" spans="1:248" s="2" customFormat="1" ht="15">
      <c r="A5" s="651" t="s">
        <v>1</v>
      </c>
      <c r="B5" s="651"/>
      <c r="C5" s="651"/>
      <c r="D5" s="651"/>
      <c r="E5" s="651"/>
      <c r="F5" s="651"/>
      <c r="G5" s="651"/>
      <c r="H5" s="651"/>
      <c r="I5" s="651"/>
    </row>
    <row r="6" spans="1:248">
      <c r="A6" s="3"/>
      <c r="B6" s="3"/>
      <c r="C6" s="3"/>
      <c r="D6" s="3"/>
      <c r="E6" s="3"/>
      <c r="F6" s="3"/>
      <c r="G6" s="3"/>
      <c r="H6" s="3"/>
      <c r="I6" s="3"/>
    </row>
    <row r="7" spans="1:248" hidden="1">
      <c r="A7" s="3"/>
      <c r="B7" s="3"/>
      <c r="C7" s="3"/>
      <c r="D7" s="3"/>
      <c r="E7" s="3"/>
      <c r="F7" s="3"/>
      <c r="G7" s="3"/>
      <c r="H7" s="3"/>
      <c r="I7" s="3"/>
    </row>
    <row r="8" spans="1:248" hidden="1">
      <c r="A8" s="3"/>
      <c r="B8" s="3"/>
      <c r="C8" s="3"/>
      <c r="D8" s="3"/>
      <c r="E8" s="3"/>
      <c r="F8" s="3"/>
      <c r="G8" s="3"/>
      <c r="H8" s="3"/>
      <c r="I8" s="3"/>
    </row>
    <row r="9" spans="1:248" hidden="1">
      <c r="A9" s="3"/>
      <c r="B9" s="3"/>
      <c r="C9" s="3"/>
      <c r="D9" s="3"/>
      <c r="E9" s="3"/>
      <c r="F9" s="3"/>
      <c r="G9" s="3"/>
      <c r="H9" s="3"/>
      <c r="I9" s="3"/>
    </row>
    <row r="11" spans="1:248">
      <c r="A11" s="99" t="s">
        <v>2</v>
      </c>
      <c r="B11" s="100"/>
      <c r="C11" s="101">
        <v>43555</v>
      </c>
      <c r="D11" s="101">
        <v>43190</v>
      </c>
      <c r="E11" s="99" t="s">
        <v>3</v>
      </c>
      <c r="F11" s="107"/>
      <c r="G11" s="100"/>
      <c r="H11" s="101">
        <v>43555</v>
      </c>
      <c r="I11" s="103">
        <v>43190</v>
      </c>
      <c r="IN11" s="1"/>
    </row>
    <row r="12" spans="1:248">
      <c r="A12" s="5"/>
      <c r="B12" s="6"/>
      <c r="C12" s="7"/>
      <c r="D12" s="7"/>
      <c r="E12" s="5"/>
      <c r="G12" s="6"/>
      <c r="H12" s="7"/>
      <c r="I12" s="20"/>
      <c r="IN12" s="1"/>
    </row>
    <row r="13" spans="1:248">
      <c r="A13" s="83" t="s">
        <v>4</v>
      </c>
      <c r="B13" s="8"/>
      <c r="C13" s="9"/>
      <c r="D13" s="9"/>
      <c r="E13" s="83" t="s">
        <v>5</v>
      </c>
      <c r="F13" s="10"/>
      <c r="G13" s="8"/>
      <c r="H13" s="7"/>
      <c r="I13" s="20"/>
      <c r="IN13" s="1"/>
    </row>
    <row r="14" spans="1:248">
      <c r="A14" s="5" t="s">
        <v>6</v>
      </c>
      <c r="B14" s="170" t="s">
        <v>7</v>
      </c>
      <c r="C14" s="88">
        <v>7407666545</v>
      </c>
      <c r="D14" s="88">
        <v>2376385872</v>
      </c>
      <c r="E14" s="5" t="s">
        <v>8</v>
      </c>
      <c r="G14" s="6" t="s">
        <v>9</v>
      </c>
      <c r="H14" s="89">
        <v>23377178743</v>
      </c>
      <c r="I14" s="89">
        <v>27366995984</v>
      </c>
      <c r="J14" s="72"/>
      <c r="K14" s="72"/>
      <c r="Y14" s="72">
        <f t="shared" ref="Y14:Y19" si="0">+H14/1000000</f>
        <v>23377.178743</v>
      </c>
      <c r="AA14" s="72">
        <f>+C14/1000000</f>
        <v>7407.666545</v>
      </c>
      <c r="IN14" s="1"/>
    </row>
    <row r="15" spans="1:248">
      <c r="A15" s="5" t="s">
        <v>201</v>
      </c>
      <c r="B15" s="170" t="s">
        <v>11</v>
      </c>
      <c r="C15" s="11">
        <v>1001561639</v>
      </c>
      <c r="D15" s="11">
        <v>550341585</v>
      </c>
      <c r="E15" s="5" t="s">
        <v>12</v>
      </c>
      <c r="G15" s="6" t="s">
        <v>13</v>
      </c>
      <c r="H15" s="89">
        <v>1292270864</v>
      </c>
      <c r="I15" s="89">
        <v>1090629939</v>
      </c>
      <c r="J15" s="72"/>
      <c r="K15" s="72"/>
      <c r="Y15" s="72">
        <f t="shared" si="0"/>
        <v>1292.2708640000001</v>
      </c>
      <c r="AA15" s="72">
        <f>+C15/1000000</f>
        <v>1001.561639</v>
      </c>
      <c r="IN15" s="1"/>
    </row>
    <row r="16" spans="1:248">
      <c r="A16" s="5" t="s">
        <v>14</v>
      </c>
      <c r="B16" s="170" t="s">
        <v>15</v>
      </c>
      <c r="C16" s="11">
        <v>181753363325</v>
      </c>
      <c r="D16" s="11">
        <v>153835742064</v>
      </c>
      <c r="E16" s="5" t="s">
        <v>16</v>
      </c>
      <c r="G16" s="6" t="s">
        <v>17</v>
      </c>
      <c r="H16" s="89">
        <v>69457752057</v>
      </c>
      <c r="I16" s="89">
        <v>54516247597</v>
      </c>
      <c r="J16" s="72"/>
      <c r="K16" s="72"/>
      <c r="Y16" s="72">
        <f t="shared" si="0"/>
        <v>69457.752057000005</v>
      </c>
      <c r="AA16" s="72">
        <f>+C16/1000000</f>
        <v>181753.36332500001</v>
      </c>
      <c r="AD16" s="4">
        <f>+C16/1000000</f>
        <v>181753.36332500001</v>
      </c>
      <c r="IN16" s="1"/>
    </row>
    <row r="17" spans="1:248">
      <c r="A17" s="5" t="s">
        <v>18</v>
      </c>
      <c r="B17" s="170" t="s">
        <v>19</v>
      </c>
      <c r="C17" s="11">
        <v>3263959771.272727</v>
      </c>
      <c r="D17" s="11">
        <v>3912980076</v>
      </c>
      <c r="E17" s="5" t="s">
        <v>20</v>
      </c>
      <c r="G17" s="6" t="s">
        <v>21</v>
      </c>
      <c r="H17" s="89">
        <v>669113185</v>
      </c>
      <c r="I17" s="89">
        <v>912420826</v>
      </c>
      <c r="J17" s="72"/>
      <c r="K17" s="72"/>
      <c r="Y17" s="72">
        <f t="shared" si="0"/>
        <v>669.11318500000004</v>
      </c>
      <c r="AA17" s="72">
        <f>+C17/1000000</f>
        <v>3263.9597712727268</v>
      </c>
      <c r="AD17" s="4">
        <f>+C17/1000000</f>
        <v>3263.9597712727268</v>
      </c>
      <c r="IN17" s="1"/>
    </row>
    <row r="18" spans="1:248">
      <c r="A18" s="5" t="s">
        <v>22</v>
      </c>
      <c r="B18" s="170" t="s">
        <v>23</v>
      </c>
      <c r="C18" s="11">
        <v>18003169615</v>
      </c>
      <c r="D18" s="11">
        <v>15528198622</v>
      </c>
      <c r="E18" s="5" t="s">
        <v>24</v>
      </c>
      <c r="G18" s="6" t="s">
        <v>25</v>
      </c>
      <c r="H18" s="89">
        <v>2124541068</v>
      </c>
      <c r="I18" s="89">
        <v>1605931456</v>
      </c>
      <c r="J18" s="72"/>
      <c r="K18" s="72"/>
      <c r="Y18" s="72">
        <f t="shared" si="0"/>
        <v>2124.541068</v>
      </c>
      <c r="AA18" s="72">
        <f>+C18/1000000</f>
        <v>18003.169614999999</v>
      </c>
      <c r="IN18" s="1"/>
    </row>
    <row r="19" spans="1:248">
      <c r="A19" s="5"/>
      <c r="B19" s="87"/>
      <c r="C19" s="11"/>
      <c r="D19" s="11"/>
      <c r="E19" s="5" t="s">
        <v>26</v>
      </c>
      <c r="G19" s="6" t="s">
        <v>27</v>
      </c>
      <c r="H19" s="89">
        <v>5985624477</v>
      </c>
      <c r="I19" s="89">
        <v>2135626282</v>
      </c>
      <c r="J19" s="72"/>
      <c r="K19" s="72"/>
      <c r="Y19" s="72">
        <f t="shared" si="0"/>
        <v>5985.6244770000003</v>
      </c>
      <c r="AD19" s="4">
        <f>+H19/1000000</f>
        <v>5985.6244770000003</v>
      </c>
      <c r="IN19" s="1"/>
    </row>
    <row r="20" spans="1:248">
      <c r="A20" s="5"/>
      <c r="B20" s="87"/>
      <c r="C20" s="11"/>
      <c r="D20" s="11"/>
      <c r="E20" s="5"/>
      <c r="G20" s="87"/>
      <c r="H20" s="11"/>
      <c r="I20" s="79"/>
      <c r="J20" s="72"/>
      <c r="K20" s="72"/>
      <c r="IN20" s="1"/>
    </row>
    <row r="21" spans="1:248">
      <c r="A21" s="12" t="s">
        <v>28</v>
      </c>
      <c r="B21" s="171"/>
      <c r="C21" s="13">
        <v>211429720895.27274</v>
      </c>
      <c r="D21" s="13">
        <v>176203648219</v>
      </c>
      <c r="E21" s="14" t="s">
        <v>29</v>
      </c>
      <c r="F21" s="15"/>
      <c r="G21" s="91"/>
      <c r="H21" s="13">
        <v>102906480394</v>
      </c>
      <c r="I21" s="80">
        <v>87627852084</v>
      </c>
      <c r="J21" s="72"/>
      <c r="K21" s="72"/>
      <c r="IN21" s="1"/>
    </row>
    <row r="22" spans="1:248" hidden="1">
      <c r="A22" s="5"/>
      <c r="B22" s="87"/>
      <c r="C22" s="11"/>
      <c r="D22" s="11"/>
      <c r="E22" s="92"/>
      <c r="F22" s="17"/>
      <c r="G22" s="93"/>
      <c r="H22" s="7"/>
      <c r="I22" s="20"/>
      <c r="J22" s="72"/>
      <c r="K22" s="72"/>
      <c r="IN22" s="1"/>
    </row>
    <row r="23" spans="1:248">
      <c r="A23" s="83" t="s">
        <v>30</v>
      </c>
      <c r="B23" s="94"/>
      <c r="C23" s="11"/>
      <c r="D23" s="11"/>
      <c r="E23" s="83" t="s">
        <v>31</v>
      </c>
      <c r="F23" s="10"/>
      <c r="G23" s="94"/>
      <c r="H23" s="7"/>
      <c r="I23" s="20"/>
      <c r="J23" s="72"/>
      <c r="K23" s="72"/>
      <c r="IN23" s="1"/>
    </row>
    <row r="24" spans="1:248">
      <c r="A24" s="5" t="s">
        <v>10</v>
      </c>
      <c r="B24" s="170" t="s">
        <v>11</v>
      </c>
      <c r="C24" s="90">
        <v>2296219743</v>
      </c>
      <c r="D24" s="90">
        <v>6020435616</v>
      </c>
      <c r="E24" s="4" t="s">
        <v>12</v>
      </c>
      <c r="G24" s="6" t="s">
        <v>13</v>
      </c>
      <c r="H24" s="89">
        <v>0</v>
      </c>
      <c r="I24" s="89">
        <v>13884875</v>
      </c>
      <c r="J24" s="72"/>
      <c r="K24" s="72"/>
      <c r="Y24" s="72">
        <f>+H24/1000000</f>
        <v>0</v>
      </c>
      <c r="AA24" s="72">
        <f>+C24/1000000</f>
        <v>2296.2197430000001</v>
      </c>
      <c r="IN24" s="1"/>
    </row>
    <row r="25" spans="1:248">
      <c r="A25" s="5" t="s">
        <v>14</v>
      </c>
      <c r="B25" s="170" t="s">
        <v>15</v>
      </c>
      <c r="C25" s="90">
        <v>24281545964</v>
      </c>
      <c r="D25" s="90">
        <v>25449014522</v>
      </c>
      <c r="E25" s="5" t="s">
        <v>16</v>
      </c>
      <c r="G25" s="6" t="s">
        <v>17</v>
      </c>
      <c r="H25" s="89">
        <v>55838268194</v>
      </c>
      <c r="I25" s="89">
        <v>47291976072</v>
      </c>
      <c r="J25" s="72"/>
      <c r="K25" s="72"/>
      <c r="Y25" s="72">
        <f>+H25/1000000</f>
        <v>55838.268193999997</v>
      </c>
      <c r="AA25" s="72">
        <f>+C25/1000000</f>
        <v>24281.545964000001</v>
      </c>
      <c r="IN25" s="1"/>
    </row>
    <row r="26" spans="1:248" ht="12.75" hidden="1" customHeight="1">
      <c r="A26" s="5" t="s">
        <v>18</v>
      </c>
      <c r="B26" s="170" t="s">
        <v>19</v>
      </c>
      <c r="C26" s="90">
        <v>0</v>
      </c>
      <c r="D26" s="90">
        <v>0</v>
      </c>
      <c r="E26" s="5"/>
      <c r="G26" s="6"/>
      <c r="H26" s="90"/>
      <c r="I26" s="104"/>
      <c r="J26" s="72"/>
      <c r="K26" s="72"/>
      <c r="Y26" s="72">
        <f>+C26/1000000</f>
        <v>0</v>
      </c>
      <c r="AA26" s="72"/>
      <c r="IN26" s="1"/>
    </row>
    <row r="27" spans="1:248" ht="12.75" hidden="1" customHeight="1">
      <c r="A27" s="5" t="s">
        <v>22</v>
      </c>
      <c r="B27" s="170" t="s">
        <v>23</v>
      </c>
      <c r="C27" s="11">
        <v>0</v>
      </c>
      <c r="D27" s="11">
        <v>0</v>
      </c>
      <c r="E27" s="95" t="s">
        <v>26</v>
      </c>
      <c r="F27" s="18"/>
      <c r="G27" s="6" t="s">
        <v>25</v>
      </c>
      <c r="H27" s="96"/>
      <c r="I27" s="105">
        <v>0</v>
      </c>
      <c r="J27" s="72"/>
      <c r="K27" s="72"/>
      <c r="Y27" s="72">
        <f>+C27/1000000</f>
        <v>0</v>
      </c>
      <c r="AA27" s="72"/>
      <c r="IN27" s="1"/>
    </row>
    <row r="28" spans="1:248" ht="12.75" hidden="1" customHeight="1">
      <c r="A28" s="5" t="s">
        <v>18</v>
      </c>
      <c r="B28" s="170" t="s">
        <v>19</v>
      </c>
      <c r="C28" s="11">
        <v>0</v>
      </c>
      <c r="D28" s="11">
        <v>0</v>
      </c>
      <c r="E28" s="5"/>
      <c r="G28" s="6"/>
      <c r="H28" s="11"/>
      <c r="I28" s="79"/>
      <c r="J28" s="72"/>
      <c r="K28" s="72"/>
      <c r="Y28" s="72">
        <f>+C28/1000000</f>
        <v>0</v>
      </c>
      <c r="AA28" s="72"/>
      <c r="IN28" s="1"/>
    </row>
    <row r="29" spans="1:248">
      <c r="A29" s="5" t="s">
        <v>33</v>
      </c>
      <c r="B29" s="170" t="s">
        <v>34</v>
      </c>
      <c r="C29" s="11">
        <v>5078074359</v>
      </c>
      <c r="D29" s="11">
        <v>5024949660</v>
      </c>
      <c r="E29" s="14" t="s">
        <v>35</v>
      </c>
      <c r="F29" s="15"/>
      <c r="G29" s="16"/>
      <c r="H29" s="13">
        <v>55838268194</v>
      </c>
      <c r="I29" s="80">
        <v>47305860947</v>
      </c>
      <c r="J29" s="72"/>
      <c r="K29" s="72"/>
      <c r="Y29" s="72">
        <f>+C29/1000000</f>
        <v>5078.0743590000002</v>
      </c>
      <c r="AA29" s="72">
        <f>+C29/1000000</f>
        <v>5078.0743590000002</v>
      </c>
      <c r="IN29" s="1"/>
    </row>
    <row r="30" spans="1:248">
      <c r="A30" s="5" t="s">
        <v>36</v>
      </c>
      <c r="B30" s="170" t="s">
        <v>37</v>
      </c>
      <c r="C30" s="11">
        <v>0</v>
      </c>
      <c r="D30" s="11">
        <v>0</v>
      </c>
      <c r="E30" s="14" t="s">
        <v>38</v>
      </c>
      <c r="F30" s="15"/>
      <c r="G30" s="16"/>
      <c r="H30" s="86">
        <v>158744748588</v>
      </c>
      <c r="I30" s="81">
        <v>134933713031</v>
      </c>
      <c r="J30" s="72"/>
      <c r="K30" s="72"/>
      <c r="Y30" s="72">
        <f>+C30/1000000</f>
        <v>0</v>
      </c>
      <c r="Z30" s="71"/>
      <c r="AA30" s="72">
        <f>+C30/1000000</f>
        <v>0</v>
      </c>
      <c r="IN30" s="1"/>
    </row>
    <row r="31" spans="1:248">
      <c r="A31" s="5" t="s">
        <v>39</v>
      </c>
      <c r="B31" s="170" t="s">
        <v>32</v>
      </c>
      <c r="C31" s="11">
        <v>4221558150</v>
      </c>
      <c r="D31" s="11">
        <v>1979472360</v>
      </c>
      <c r="E31" s="92"/>
      <c r="F31" s="17"/>
      <c r="G31" s="97"/>
      <c r="H31" s="7"/>
      <c r="I31" s="20"/>
      <c r="J31" s="724"/>
      <c r="K31" s="72"/>
      <c r="Y31" s="72">
        <f>+C31/1000000</f>
        <v>4221.5581499999998</v>
      </c>
      <c r="AA31" s="72">
        <f>+C31/1000000</f>
        <v>4221.5581499999998</v>
      </c>
      <c r="AB31" s="4">
        <f>+H30/H45</f>
        <v>1.7924627316380759</v>
      </c>
      <c r="IN31" s="1"/>
    </row>
    <row r="32" spans="1:248">
      <c r="A32" s="92"/>
      <c r="B32" s="93"/>
      <c r="C32" s="11"/>
      <c r="D32" s="11"/>
      <c r="E32" s="99" t="s">
        <v>40</v>
      </c>
      <c r="F32" s="107"/>
      <c r="G32" s="100"/>
      <c r="H32" s="100"/>
      <c r="I32" s="100"/>
      <c r="J32" s="72"/>
      <c r="K32" s="72"/>
      <c r="IN32" s="1"/>
    </row>
    <row r="33" spans="1:248" ht="15" customHeight="1">
      <c r="A33" s="5"/>
      <c r="B33" s="87"/>
      <c r="C33" s="11"/>
      <c r="D33" s="11"/>
      <c r="E33" s="5" t="s">
        <v>41</v>
      </c>
      <c r="G33" s="6"/>
      <c r="H33" s="19">
        <v>48709500000</v>
      </c>
      <c r="I33" s="19">
        <v>43109590352</v>
      </c>
      <c r="J33" s="72"/>
      <c r="K33" s="72"/>
      <c r="Y33" s="72">
        <f t="shared" ref="Y33:Y45" si="1">+H33/1000000</f>
        <v>48709.5</v>
      </c>
      <c r="IN33" s="1"/>
    </row>
    <row r="34" spans="1:248" ht="12.75" customHeight="1">
      <c r="A34" s="5"/>
      <c r="B34" s="20"/>
      <c r="C34" s="11"/>
      <c r="D34" s="11"/>
      <c r="E34" s="5" t="s">
        <v>199</v>
      </c>
      <c r="G34" s="6"/>
      <c r="H34" s="19">
        <v>0</v>
      </c>
      <c r="I34" s="19"/>
      <c r="J34" s="72"/>
      <c r="K34" s="72"/>
      <c r="Y34" s="72">
        <f t="shared" si="1"/>
        <v>0</v>
      </c>
      <c r="IN34" s="1"/>
    </row>
    <row r="35" spans="1:248">
      <c r="A35" s="22"/>
      <c r="B35" s="20"/>
      <c r="C35" s="11"/>
      <c r="D35" s="11"/>
      <c r="E35" s="5" t="s">
        <v>42</v>
      </c>
      <c r="G35" s="6"/>
      <c r="H35" s="19">
        <v>4700655899</v>
      </c>
      <c r="I35" s="19">
        <v>3648398450</v>
      </c>
      <c r="J35" s="72"/>
      <c r="K35" s="72"/>
      <c r="Y35" s="72">
        <f t="shared" si="1"/>
        <v>4700.6558990000003</v>
      </c>
      <c r="IN35" s="1"/>
    </row>
    <row r="36" spans="1:248">
      <c r="A36" s="22"/>
      <c r="B36" s="20"/>
      <c r="C36" s="11"/>
      <c r="D36" s="11"/>
      <c r="E36" s="5" t="s">
        <v>43</v>
      </c>
      <c r="G36" s="6"/>
      <c r="H36" s="19">
        <v>11936096936</v>
      </c>
      <c r="I36" s="19">
        <v>16701826085</v>
      </c>
      <c r="J36" s="72"/>
      <c r="K36" s="72"/>
      <c r="Y36" s="72">
        <f t="shared" si="1"/>
        <v>11936.096936</v>
      </c>
      <c r="IN36" s="1"/>
    </row>
    <row r="37" spans="1:248">
      <c r="A37" s="22"/>
      <c r="B37" s="20"/>
      <c r="C37" s="11"/>
      <c r="D37" s="11"/>
      <c r="E37" s="5" t="s">
        <v>596</v>
      </c>
      <c r="G37" s="6"/>
      <c r="H37" s="19">
        <v>15507303631</v>
      </c>
      <c r="I37" s="19">
        <v>0</v>
      </c>
      <c r="J37" s="72"/>
      <c r="K37" s="72"/>
      <c r="Y37" s="72"/>
      <c r="IN37" s="1"/>
    </row>
    <row r="38" spans="1:248" ht="12" customHeight="1">
      <c r="A38" s="5"/>
      <c r="B38" s="6"/>
      <c r="C38" s="11"/>
      <c r="D38" s="11"/>
      <c r="E38" s="5" t="s">
        <v>44</v>
      </c>
      <c r="G38" s="6"/>
      <c r="H38" s="19">
        <v>2864241443</v>
      </c>
      <c r="I38" s="19">
        <v>2678337880</v>
      </c>
      <c r="J38" s="72"/>
      <c r="K38" s="72"/>
      <c r="Y38" s="72">
        <f t="shared" si="1"/>
        <v>2864.2414429999999</v>
      </c>
      <c r="IN38" s="1"/>
    </row>
    <row r="39" spans="1:248" ht="10.5" customHeight="1">
      <c r="A39" s="5"/>
      <c r="B39" s="6"/>
      <c r="C39" s="11"/>
      <c r="D39" s="11"/>
      <c r="E39" s="5" t="s">
        <v>202</v>
      </c>
      <c r="G39" s="6"/>
      <c r="H39" s="19">
        <v>1508858104</v>
      </c>
      <c r="I39" s="19">
        <v>647129519</v>
      </c>
      <c r="J39" s="72"/>
      <c r="K39" s="72"/>
      <c r="Y39" s="72">
        <f t="shared" si="1"/>
        <v>1508.8581039999999</v>
      </c>
      <c r="IN39" s="1"/>
    </row>
    <row r="40" spans="1:248" ht="10.5" customHeight="1">
      <c r="A40" s="5"/>
      <c r="B40" s="6"/>
      <c r="C40" s="11"/>
      <c r="D40" s="11"/>
      <c r="E40" s="5" t="s">
        <v>45</v>
      </c>
      <c r="G40" s="6"/>
      <c r="H40" s="19">
        <v>844087272</v>
      </c>
      <c r="I40" s="19">
        <v>10782406447</v>
      </c>
      <c r="J40" s="72"/>
      <c r="K40" s="72"/>
      <c r="Y40" s="72">
        <f>+H40/1000000</f>
        <v>844.08727199999998</v>
      </c>
      <c r="IN40" s="1"/>
    </row>
    <row r="41" spans="1:248" hidden="1">
      <c r="A41" s="5"/>
      <c r="B41" s="6"/>
      <c r="C41" s="11"/>
      <c r="D41" s="11"/>
      <c r="E41" s="5" t="s">
        <v>46</v>
      </c>
      <c r="G41" s="6"/>
      <c r="H41" s="19"/>
      <c r="I41" s="82">
        <v>0</v>
      </c>
      <c r="J41" s="72"/>
      <c r="K41" s="72"/>
      <c r="Y41" s="72">
        <f t="shared" si="1"/>
        <v>0</v>
      </c>
      <c r="IN41" s="1"/>
    </row>
    <row r="42" spans="1:248">
      <c r="A42" s="5"/>
      <c r="B42" s="6"/>
      <c r="C42" s="11"/>
      <c r="D42" s="11"/>
      <c r="E42" s="5" t="s">
        <v>47</v>
      </c>
      <c r="G42" s="23"/>
      <c r="H42" s="19">
        <v>2491627238</v>
      </c>
      <c r="I42" s="19">
        <v>2176118613</v>
      </c>
      <c r="J42" s="72"/>
      <c r="K42" s="72"/>
      <c r="Y42" s="72">
        <f>+H42/1000000</f>
        <v>2491.627238</v>
      </c>
      <c r="IN42" s="1"/>
    </row>
    <row r="43" spans="1:248" hidden="1">
      <c r="A43" s="5"/>
      <c r="B43" s="6"/>
      <c r="C43" s="11"/>
      <c r="D43" s="11"/>
      <c r="E43" s="5"/>
      <c r="G43" s="23"/>
      <c r="H43" s="19"/>
      <c r="I43" s="82"/>
      <c r="J43" s="72"/>
      <c r="K43" s="72"/>
      <c r="Y43" s="72">
        <f t="shared" si="1"/>
        <v>0</v>
      </c>
      <c r="IN43" s="1"/>
    </row>
    <row r="44" spans="1:248" hidden="1">
      <c r="A44" s="5"/>
      <c r="B44" s="6"/>
      <c r="C44" s="11"/>
      <c r="D44" s="11"/>
      <c r="E44" s="5"/>
      <c r="G44" s="6"/>
      <c r="H44" s="24"/>
      <c r="I44" s="6"/>
      <c r="J44" s="72"/>
      <c r="K44" s="72"/>
      <c r="Y44" s="72">
        <f t="shared" si="1"/>
        <v>0</v>
      </c>
      <c r="IN44" s="1"/>
    </row>
    <row r="45" spans="1:248">
      <c r="A45" s="14" t="s">
        <v>48</v>
      </c>
      <c r="B45" s="16"/>
      <c r="C45" s="13">
        <v>35877398216</v>
      </c>
      <c r="D45" s="13">
        <v>38473872158</v>
      </c>
      <c r="E45" s="14" t="s">
        <v>49</v>
      </c>
      <c r="F45" s="15"/>
      <c r="G45" s="16"/>
      <c r="H45" s="13">
        <v>88562370523</v>
      </c>
      <c r="I45" s="13">
        <v>79743807346</v>
      </c>
      <c r="J45" s="72"/>
      <c r="K45" s="72"/>
      <c r="Y45" s="72">
        <f t="shared" si="1"/>
        <v>88562.370523000005</v>
      </c>
      <c r="IN45" s="1"/>
    </row>
    <row r="46" spans="1:248">
      <c r="A46" s="84" t="s">
        <v>50</v>
      </c>
      <c r="B46" s="102"/>
      <c r="C46" s="85">
        <v>247307119111.27274</v>
      </c>
      <c r="D46" s="85">
        <v>214677520377</v>
      </c>
      <c r="E46" s="84" t="s">
        <v>51</v>
      </c>
      <c r="F46" s="108"/>
      <c r="G46" s="102"/>
      <c r="H46" s="85">
        <v>247307119111</v>
      </c>
      <c r="I46" s="106">
        <v>214677520377</v>
      </c>
      <c r="J46" s="72"/>
      <c r="K46" s="72"/>
      <c r="IN46" s="1"/>
    </row>
    <row r="47" spans="1:248" s="98" customFormat="1" ht="10.5" customHeight="1">
      <c r="A47" s="620"/>
      <c r="B47" s="620"/>
      <c r="C47" s="620"/>
      <c r="D47" s="621"/>
      <c r="E47" s="621"/>
      <c r="F47" s="621"/>
      <c r="G47" s="621"/>
      <c r="H47" s="630"/>
      <c r="I47" s="622">
        <v>0</v>
      </c>
      <c r="J47" s="620"/>
      <c r="K47" s="4"/>
      <c r="L47" s="620"/>
      <c r="M47" s="620"/>
      <c r="N47" s="620"/>
      <c r="O47" s="620"/>
      <c r="P47" s="620"/>
      <c r="Q47" s="620"/>
      <c r="R47" s="620"/>
      <c r="S47" s="620"/>
      <c r="T47" s="620"/>
      <c r="U47" s="620"/>
      <c r="V47" s="620"/>
      <c r="W47" s="620"/>
      <c r="X47" s="620"/>
      <c r="Y47" s="620"/>
      <c r="Z47" s="620"/>
      <c r="AA47" s="620"/>
      <c r="AB47" s="620"/>
      <c r="AC47" s="620"/>
      <c r="AD47" s="620"/>
      <c r="AE47" s="620"/>
      <c r="AF47" s="620"/>
      <c r="AG47" s="620"/>
      <c r="AH47" s="620"/>
      <c r="AI47" s="620"/>
      <c r="AJ47" s="620"/>
      <c r="AK47" s="620"/>
      <c r="AL47" s="620"/>
      <c r="AM47" s="620"/>
      <c r="AN47" s="620"/>
      <c r="AO47" s="620"/>
      <c r="AP47" s="620"/>
      <c r="AQ47" s="620"/>
      <c r="AR47" s="620"/>
      <c r="AS47" s="620"/>
      <c r="AT47" s="620"/>
      <c r="AU47" s="620"/>
      <c r="AV47" s="620"/>
      <c r="AW47" s="620"/>
      <c r="AX47" s="620"/>
      <c r="AY47" s="620"/>
      <c r="AZ47" s="620"/>
      <c r="BA47" s="620"/>
      <c r="BB47" s="620"/>
      <c r="BC47" s="620"/>
      <c r="BD47" s="620"/>
      <c r="BE47" s="620"/>
      <c r="BF47" s="620"/>
      <c r="BG47" s="620"/>
      <c r="BH47" s="620"/>
      <c r="BI47" s="620"/>
      <c r="BJ47" s="620"/>
      <c r="BK47" s="620"/>
      <c r="BL47" s="620"/>
      <c r="BM47" s="620"/>
      <c r="BN47" s="620"/>
      <c r="BO47" s="620"/>
      <c r="BP47" s="620"/>
      <c r="BQ47" s="620"/>
      <c r="BR47" s="620"/>
      <c r="BS47" s="620"/>
      <c r="BT47" s="620"/>
      <c r="BU47" s="620"/>
      <c r="BV47" s="620"/>
      <c r="BW47" s="620"/>
      <c r="BX47" s="620"/>
      <c r="BY47" s="620"/>
      <c r="BZ47" s="620"/>
      <c r="CA47" s="620"/>
      <c r="CB47" s="620"/>
      <c r="CC47" s="620"/>
      <c r="CD47" s="620"/>
      <c r="CE47" s="620"/>
      <c r="CF47" s="620"/>
      <c r="CG47" s="620"/>
      <c r="CH47" s="620"/>
      <c r="CI47" s="620"/>
      <c r="CJ47" s="620"/>
      <c r="CK47" s="620"/>
      <c r="CL47" s="620"/>
      <c r="CM47" s="620"/>
      <c r="CN47" s="620"/>
      <c r="CO47" s="620"/>
      <c r="CP47" s="620"/>
      <c r="CQ47" s="620"/>
      <c r="CR47" s="620"/>
      <c r="CS47" s="620"/>
      <c r="CT47" s="620"/>
      <c r="CU47" s="620"/>
      <c r="CV47" s="620"/>
      <c r="CW47" s="620"/>
      <c r="CX47" s="620"/>
      <c r="CY47" s="620"/>
      <c r="CZ47" s="620"/>
      <c r="DA47" s="620"/>
      <c r="DB47" s="620"/>
      <c r="DC47" s="620"/>
      <c r="DD47" s="620"/>
      <c r="DE47" s="620"/>
      <c r="DF47" s="620"/>
      <c r="DG47" s="620"/>
      <c r="DH47" s="620"/>
      <c r="DI47" s="620"/>
      <c r="DJ47" s="620"/>
      <c r="DK47" s="620"/>
      <c r="DL47" s="620"/>
      <c r="DM47" s="620"/>
      <c r="DN47" s="620"/>
      <c r="DO47" s="620"/>
      <c r="DP47" s="620"/>
      <c r="DQ47" s="620"/>
      <c r="DR47" s="620"/>
      <c r="DS47" s="620"/>
      <c r="DT47" s="620"/>
      <c r="DU47" s="620"/>
      <c r="DV47" s="620"/>
      <c r="DW47" s="620"/>
      <c r="DX47" s="620"/>
      <c r="DY47" s="620"/>
      <c r="DZ47" s="620"/>
      <c r="EA47" s="620"/>
      <c r="EB47" s="620"/>
      <c r="EC47" s="620"/>
      <c r="ED47" s="620"/>
      <c r="EE47" s="620"/>
      <c r="EF47" s="620"/>
      <c r="EG47" s="620"/>
      <c r="EH47" s="620"/>
      <c r="EI47" s="620"/>
      <c r="EJ47" s="620"/>
      <c r="EK47" s="620"/>
      <c r="EL47" s="620"/>
      <c r="EM47" s="620"/>
      <c r="EN47" s="620"/>
      <c r="EO47" s="620"/>
      <c r="EP47" s="620"/>
      <c r="EQ47" s="620"/>
      <c r="ER47" s="620"/>
      <c r="ES47" s="620"/>
      <c r="ET47" s="620"/>
      <c r="EU47" s="620"/>
      <c r="EV47" s="620"/>
      <c r="EW47" s="620"/>
      <c r="EX47" s="620"/>
      <c r="EY47" s="620"/>
      <c r="EZ47" s="620"/>
      <c r="FA47" s="620"/>
      <c r="FB47" s="620"/>
      <c r="FC47" s="620"/>
      <c r="FD47" s="620"/>
      <c r="FE47" s="620"/>
      <c r="FF47" s="620"/>
      <c r="FG47" s="620"/>
      <c r="FH47" s="620"/>
      <c r="FI47" s="620"/>
      <c r="FJ47" s="620"/>
      <c r="FK47" s="620"/>
      <c r="FL47" s="620"/>
      <c r="FM47" s="620"/>
      <c r="FN47" s="620"/>
      <c r="FO47" s="620"/>
      <c r="FP47" s="620"/>
      <c r="FQ47" s="620"/>
      <c r="FR47" s="620"/>
      <c r="FS47" s="620"/>
      <c r="FT47" s="620"/>
      <c r="FU47" s="620"/>
      <c r="FV47" s="620"/>
      <c r="FW47" s="620"/>
      <c r="FX47" s="620"/>
      <c r="FY47" s="620"/>
      <c r="FZ47" s="620"/>
      <c r="GA47" s="620"/>
      <c r="GB47" s="620"/>
      <c r="GC47" s="620"/>
      <c r="GD47" s="620"/>
      <c r="GE47" s="620"/>
      <c r="GF47" s="620"/>
      <c r="GG47" s="620"/>
      <c r="GH47" s="620"/>
      <c r="GI47" s="620"/>
      <c r="GJ47" s="620"/>
      <c r="GK47" s="620"/>
      <c r="GL47" s="620"/>
      <c r="GM47" s="620"/>
      <c r="GN47" s="620"/>
      <c r="GO47" s="620"/>
      <c r="GP47" s="620"/>
      <c r="GQ47" s="620"/>
      <c r="GR47" s="620"/>
      <c r="GS47" s="620"/>
      <c r="GT47" s="620"/>
      <c r="GU47" s="620"/>
      <c r="GV47" s="620"/>
      <c r="GW47" s="620"/>
      <c r="GX47" s="620"/>
      <c r="GY47" s="620"/>
      <c r="GZ47" s="620"/>
      <c r="HA47" s="620"/>
      <c r="HB47" s="620"/>
      <c r="HC47" s="620"/>
      <c r="HD47" s="620"/>
      <c r="HE47" s="620"/>
      <c r="HF47" s="620"/>
      <c r="HG47" s="620"/>
      <c r="HH47" s="620"/>
      <c r="HI47" s="620"/>
      <c r="HJ47" s="620"/>
      <c r="HK47" s="620"/>
      <c r="HL47" s="620"/>
      <c r="HM47" s="620"/>
      <c r="HN47" s="620"/>
      <c r="HO47" s="620"/>
      <c r="HP47" s="620"/>
      <c r="HQ47" s="620"/>
      <c r="HR47" s="620"/>
      <c r="HS47" s="620"/>
      <c r="HT47" s="620"/>
      <c r="HU47" s="620"/>
      <c r="HV47" s="620"/>
      <c r="HW47" s="620"/>
      <c r="HX47" s="620"/>
      <c r="HY47" s="620"/>
      <c r="HZ47" s="620"/>
      <c r="IA47" s="620"/>
      <c r="IB47" s="620"/>
      <c r="IC47" s="620"/>
      <c r="ID47" s="620"/>
      <c r="IE47" s="620"/>
      <c r="IF47" s="620"/>
      <c r="IG47" s="620"/>
      <c r="IH47" s="620"/>
      <c r="II47" s="620"/>
      <c r="IJ47" s="620"/>
      <c r="IK47" s="620"/>
      <c r="IL47" s="620"/>
      <c r="IM47" s="620"/>
    </row>
    <row r="48" spans="1:248" ht="10.5" customHeight="1">
      <c r="D48" s="21"/>
      <c r="E48" s="21"/>
      <c r="F48" s="21"/>
      <c r="G48" s="21"/>
      <c r="H48" s="21"/>
      <c r="I48" s="21"/>
      <c r="IN48" s="1"/>
    </row>
    <row r="49" spans="1:248" ht="10.5" hidden="1" customHeight="1">
      <c r="A49" s="25" t="s">
        <v>52</v>
      </c>
      <c r="B49" s="26"/>
      <c r="C49" s="27">
        <v>43555</v>
      </c>
      <c r="D49" s="27">
        <v>43190</v>
      </c>
      <c r="E49" s="25" t="s">
        <v>53</v>
      </c>
      <c r="F49" s="28"/>
      <c r="G49" s="26"/>
      <c r="H49" s="27"/>
      <c r="I49" s="27"/>
      <c r="IN49" s="1"/>
    </row>
    <row r="50" spans="1:248" hidden="1">
      <c r="A50" s="30" t="s">
        <v>54</v>
      </c>
      <c r="B50" s="31"/>
      <c r="C50" s="32">
        <v>0</v>
      </c>
      <c r="D50" s="32">
        <v>0</v>
      </c>
      <c r="E50" s="33" t="s">
        <v>55</v>
      </c>
      <c r="F50" s="34"/>
      <c r="G50" s="35"/>
      <c r="H50" s="32"/>
      <c r="I50" s="36"/>
    </row>
    <row r="51" spans="1:248" hidden="1">
      <c r="A51" s="37" t="s">
        <v>206</v>
      </c>
      <c r="B51" s="38"/>
      <c r="C51" s="39"/>
      <c r="D51" s="39"/>
      <c r="E51" s="37" t="s">
        <v>207</v>
      </c>
      <c r="F51" s="40"/>
      <c r="G51" s="38"/>
      <c r="H51" s="39"/>
      <c r="I51" s="39"/>
    </row>
    <row r="52" spans="1:248" hidden="1">
      <c r="A52" s="30" t="s">
        <v>578</v>
      </c>
      <c r="B52" s="42"/>
      <c r="C52" s="39">
        <v>0</v>
      </c>
      <c r="D52" s="39">
        <v>0</v>
      </c>
      <c r="E52" s="30" t="s">
        <v>579</v>
      </c>
      <c r="F52" s="43"/>
      <c r="G52" s="42"/>
      <c r="H52" s="39"/>
      <c r="I52" s="39"/>
    </row>
    <row r="53" spans="1:248" hidden="1">
      <c r="A53" s="44" t="s">
        <v>56</v>
      </c>
      <c r="B53" s="45"/>
      <c r="C53" s="46">
        <v>0</v>
      </c>
      <c r="D53" s="46">
        <v>0</v>
      </c>
      <c r="E53" s="44" t="s">
        <v>57</v>
      </c>
      <c r="F53" s="47"/>
      <c r="G53" s="45"/>
      <c r="H53" s="46"/>
      <c r="I53" s="46"/>
    </row>
    <row r="54" spans="1:248" hidden="1">
      <c r="H54" s="164"/>
      <c r="I54" s="164"/>
    </row>
    <row r="55" spans="1:248">
      <c r="H55" s="71"/>
      <c r="I55" s="71"/>
    </row>
    <row r="56" spans="1:248">
      <c r="D56" s="648"/>
      <c r="E56" s="648"/>
    </row>
    <row r="57" spans="1:248">
      <c r="D57" s="648"/>
      <c r="E57" s="648"/>
    </row>
    <row r="58" spans="1:248">
      <c r="D58" s="648"/>
      <c r="E58" s="648"/>
    </row>
  </sheetData>
  <mergeCells count="7">
    <mergeCell ref="D58:E58"/>
    <mergeCell ref="A3:I3"/>
    <mergeCell ref="A4:I4"/>
    <mergeCell ref="A5:I5"/>
    <mergeCell ref="A2:I2"/>
    <mergeCell ref="D56:E56"/>
    <mergeCell ref="D57:E57"/>
  </mergeCells>
  <conditionalFormatting sqref="I47">
    <cfRule type="cellIs" dxfId="2" priority="1" operator="equal">
      <formula>0</formula>
    </cfRule>
    <cfRule type="cellIs" dxfId="1" priority="2" operator="notEqual">
      <formula>0</formula>
    </cfRule>
  </conditionalFormatting>
  <pageMargins left="0.59055118110236227" right="0.19685039370078741" top="1.5748031496062993" bottom="1.0236220472440944" header="0.51181102362204722" footer="0.51181102362204722"/>
  <pageSetup paperSize="9" scale="75" firstPageNumber="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1"/>
  <sheetViews>
    <sheetView topLeftCell="A7" workbookViewId="0">
      <selection activeCell="E10" sqref="E10:E11"/>
    </sheetView>
  </sheetViews>
  <sheetFormatPr baseColWidth="10" defaultColWidth="10.28515625" defaultRowHeight="11.25" customHeight="1"/>
  <cols>
    <col min="1" max="1" width="13" style="285" customWidth="1"/>
    <col min="2" max="2" width="7.7109375" style="285" customWidth="1"/>
    <col min="3" max="3" width="16.140625" style="285" customWidth="1"/>
    <col min="4" max="5" width="13.7109375" style="285" customWidth="1"/>
    <col min="6" max="6" width="11.85546875" style="285" customWidth="1"/>
    <col min="7" max="7" width="3" style="285" customWidth="1"/>
    <col min="8" max="8" width="6" style="285" customWidth="1"/>
    <col min="9" max="9" width="11.28515625" style="285" bestFit="1" customWidth="1"/>
    <col min="10" max="10" width="11.28515625" style="285" customWidth="1"/>
    <col min="11" max="11" width="13.85546875" style="289" bestFit="1" customWidth="1"/>
    <col min="12" max="12" width="8.42578125" style="285" customWidth="1"/>
    <col min="13" max="13" width="12.42578125" style="285" bestFit="1" customWidth="1"/>
    <col min="14" max="14" width="10" style="285" customWidth="1"/>
    <col min="15" max="15" width="12.42578125" style="285" customWidth="1"/>
    <col min="16" max="16" width="9.42578125" style="285" customWidth="1"/>
    <col min="17" max="17" width="5.42578125" style="279" customWidth="1"/>
    <col min="18" max="256" width="10.28515625" style="279"/>
    <col min="257" max="257" width="13" style="279" customWidth="1"/>
    <col min="258" max="258" width="7.7109375" style="279" customWidth="1"/>
    <col min="259" max="259" width="16.140625" style="279" customWidth="1"/>
    <col min="260" max="261" width="13.7109375" style="279" customWidth="1"/>
    <col min="262" max="262" width="11.85546875" style="279" customWidth="1"/>
    <col min="263" max="263" width="3" style="279" customWidth="1"/>
    <col min="264" max="264" width="6" style="279" customWidth="1"/>
    <col min="265" max="265" width="10.28515625" style="279"/>
    <col min="266" max="266" width="11.28515625" style="279" customWidth="1"/>
    <col min="267" max="267" width="2.7109375" style="279" customWidth="1"/>
    <col min="268" max="268" width="8.42578125" style="279" customWidth="1"/>
    <col min="269" max="269" width="10.85546875" style="279" customWidth="1"/>
    <col min="270" max="270" width="10" style="279" customWidth="1"/>
    <col min="271" max="271" width="12.42578125" style="279" customWidth="1"/>
    <col min="272" max="272" width="9.42578125" style="279" customWidth="1"/>
    <col min="273" max="273" width="5.42578125" style="279" customWidth="1"/>
    <col min="274" max="512" width="10.28515625" style="279"/>
    <col min="513" max="513" width="13" style="279" customWidth="1"/>
    <col min="514" max="514" width="7.7109375" style="279" customWidth="1"/>
    <col min="515" max="515" width="16.140625" style="279" customWidth="1"/>
    <col min="516" max="517" width="13.7109375" style="279" customWidth="1"/>
    <col min="518" max="518" width="11.85546875" style="279" customWidth="1"/>
    <col min="519" max="519" width="3" style="279" customWidth="1"/>
    <col min="520" max="520" width="6" style="279" customWidth="1"/>
    <col min="521" max="521" width="10.28515625" style="279"/>
    <col min="522" max="522" width="11.28515625" style="279" customWidth="1"/>
    <col min="523" max="523" width="2.7109375" style="279" customWidth="1"/>
    <col min="524" max="524" width="8.42578125" style="279" customWidth="1"/>
    <col min="525" max="525" width="10.85546875" style="279" customWidth="1"/>
    <col min="526" max="526" width="10" style="279" customWidth="1"/>
    <col min="527" max="527" width="12.42578125" style="279" customWidth="1"/>
    <col min="528" max="528" width="9.42578125" style="279" customWidth="1"/>
    <col min="529" max="529" width="5.42578125" style="279" customWidth="1"/>
    <col min="530" max="768" width="10.28515625" style="279"/>
    <col min="769" max="769" width="13" style="279" customWidth="1"/>
    <col min="770" max="770" width="7.7109375" style="279" customWidth="1"/>
    <col min="771" max="771" width="16.140625" style="279" customWidth="1"/>
    <col min="772" max="773" width="13.7109375" style="279" customWidth="1"/>
    <col min="774" max="774" width="11.85546875" style="279" customWidth="1"/>
    <col min="775" max="775" width="3" style="279" customWidth="1"/>
    <col min="776" max="776" width="6" style="279" customWidth="1"/>
    <col min="777" max="777" width="10.28515625" style="279"/>
    <col min="778" max="778" width="11.28515625" style="279" customWidth="1"/>
    <col min="779" max="779" width="2.7109375" style="279" customWidth="1"/>
    <col min="780" max="780" width="8.42578125" style="279" customWidth="1"/>
    <col min="781" max="781" width="10.85546875" style="279" customWidth="1"/>
    <col min="782" max="782" width="10" style="279" customWidth="1"/>
    <col min="783" max="783" width="12.42578125" style="279" customWidth="1"/>
    <col min="784" max="784" width="9.42578125" style="279" customWidth="1"/>
    <col min="785" max="785" width="5.42578125" style="279" customWidth="1"/>
    <col min="786" max="1024" width="10.28515625" style="279"/>
    <col min="1025" max="1025" width="13" style="279" customWidth="1"/>
    <col min="1026" max="1026" width="7.7109375" style="279" customWidth="1"/>
    <col min="1027" max="1027" width="16.140625" style="279" customWidth="1"/>
    <col min="1028" max="1029" width="13.7109375" style="279" customWidth="1"/>
    <col min="1030" max="1030" width="11.85546875" style="279" customWidth="1"/>
    <col min="1031" max="1031" width="3" style="279" customWidth="1"/>
    <col min="1032" max="1032" width="6" style="279" customWidth="1"/>
    <col min="1033" max="1033" width="10.28515625" style="279"/>
    <col min="1034" max="1034" width="11.28515625" style="279" customWidth="1"/>
    <col min="1035" max="1035" width="2.7109375" style="279" customWidth="1"/>
    <col min="1036" max="1036" width="8.42578125" style="279" customWidth="1"/>
    <col min="1037" max="1037" width="10.85546875" style="279" customWidth="1"/>
    <col min="1038" max="1038" width="10" style="279" customWidth="1"/>
    <col min="1039" max="1039" width="12.42578125" style="279" customWidth="1"/>
    <col min="1040" max="1040" width="9.42578125" style="279" customWidth="1"/>
    <col min="1041" max="1041" width="5.42578125" style="279" customWidth="1"/>
    <col min="1042" max="1280" width="10.28515625" style="279"/>
    <col min="1281" max="1281" width="13" style="279" customWidth="1"/>
    <col min="1282" max="1282" width="7.7109375" style="279" customWidth="1"/>
    <col min="1283" max="1283" width="16.140625" style="279" customWidth="1"/>
    <col min="1284" max="1285" width="13.7109375" style="279" customWidth="1"/>
    <col min="1286" max="1286" width="11.85546875" style="279" customWidth="1"/>
    <col min="1287" max="1287" width="3" style="279" customWidth="1"/>
    <col min="1288" max="1288" width="6" style="279" customWidth="1"/>
    <col min="1289" max="1289" width="10.28515625" style="279"/>
    <col min="1290" max="1290" width="11.28515625" style="279" customWidth="1"/>
    <col min="1291" max="1291" width="2.7109375" style="279" customWidth="1"/>
    <col min="1292" max="1292" width="8.42578125" style="279" customWidth="1"/>
    <col min="1293" max="1293" width="10.85546875" style="279" customWidth="1"/>
    <col min="1294" max="1294" width="10" style="279" customWidth="1"/>
    <col min="1295" max="1295" width="12.42578125" style="279" customWidth="1"/>
    <col min="1296" max="1296" width="9.42578125" style="279" customWidth="1"/>
    <col min="1297" max="1297" width="5.42578125" style="279" customWidth="1"/>
    <col min="1298" max="1536" width="10.28515625" style="279"/>
    <col min="1537" max="1537" width="13" style="279" customWidth="1"/>
    <col min="1538" max="1538" width="7.7109375" style="279" customWidth="1"/>
    <col min="1539" max="1539" width="16.140625" style="279" customWidth="1"/>
    <col min="1540" max="1541" width="13.7109375" style="279" customWidth="1"/>
    <col min="1542" max="1542" width="11.85546875" style="279" customWidth="1"/>
    <col min="1543" max="1543" width="3" style="279" customWidth="1"/>
    <col min="1544" max="1544" width="6" style="279" customWidth="1"/>
    <col min="1545" max="1545" width="10.28515625" style="279"/>
    <col min="1546" max="1546" width="11.28515625" style="279" customWidth="1"/>
    <col min="1547" max="1547" width="2.7109375" style="279" customWidth="1"/>
    <col min="1548" max="1548" width="8.42578125" style="279" customWidth="1"/>
    <col min="1549" max="1549" width="10.85546875" style="279" customWidth="1"/>
    <col min="1550" max="1550" width="10" style="279" customWidth="1"/>
    <col min="1551" max="1551" width="12.42578125" style="279" customWidth="1"/>
    <col min="1552" max="1552" width="9.42578125" style="279" customWidth="1"/>
    <col min="1553" max="1553" width="5.42578125" style="279" customWidth="1"/>
    <col min="1554" max="1792" width="10.28515625" style="279"/>
    <col min="1793" max="1793" width="13" style="279" customWidth="1"/>
    <col min="1794" max="1794" width="7.7109375" style="279" customWidth="1"/>
    <col min="1795" max="1795" width="16.140625" style="279" customWidth="1"/>
    <col min="1796" max="1797" width="13.7109375" style="279" customWidth="1"/>
    <col min="1798" max="1798" width="11.85546875" style="279" customWidth="1"/>
    <col min="1799" max="1799" width="3" style="279" customWidth="1"/>
    <col min="1800" max="1800" width="6" style="279" customWidth="1"/>
    <col min="1801" max="1801" width="10.28515625" style="279"/>
    <col min="1802" max="1802" width="11.28515625" style="279" customWidth="1"/>
    <col min="1803" max="1803" width="2.7109375" style="279" customWidth="1"/>
    <col min="1804" max="1804" width="8.42578125" style="279" customWidth="1"/>
    <col min="1805" max="1805" width="10.85546875" style="279" customWidth="1"/>
    <col min="1806" max="1806" width="10" style="279" customWidth="1"/>
    <col min="1807" max="1807" width="12.42578125" style="279" customWidth="1"/>
    <col min="1808" max="1808" width="9.42578125" style="279" customWidth="1"/>
    <col min="1809" max="1809" width="5.42578125" style="279" customWidth="1"/>
    <col min="1810" max="2048" width="10.28515625" style="279"/>
    <col min="2049" max="2049" width="13" style="279" customWidth="1"/>
    <col min="2050" max="2050" width="7.7109375" style="279" customWidth="1"/>
    <col min="2051" max="2051" width="16.140625" style="279" customWidth="1"/>
    <col min="2052" max="2053" width="13.7109375" style="279" customWidth="1"/>
    <col min="2054" max="2054" width="11.85546875" style="279" customWidth="1"/>
    <col min="2055" max="2055" width="3" style="279" customWidth="1"/>
    <col min="2056" max="2056" width="6" style="279" customWidth="1"/>
    <col min="2057" max="2057" width="10.28515625" style="279"/>
    <col min="2058" max="2058" width="11.28515625" style="279" customWidth="1"/>
    <col min="2059" max="2059" width="2.7109375" style="279" customWidth="1"/>
    <col min="2060" max="2060" width="8.42578125" style="279" customWidth="1"/>
    <col min="2061" max="2061" width="10.85546875" style="279" customWidth="1"/>
    <col min="2062" max="2062" width="10" style="279" customWidth="1"/>
    <col min="2063" max="2063" width="12.42578125" style="279" customWidth="1"/>
    <col min="2064" max="2064" width="9.42578125" style="279" customWidth="1"/>
    <col min="2065" max="2065" width="5.42578125" style="279" customWidth="1"/>
    <col min="2066" max="2304" width="10.28515625" style="279"/>
    <col min="2305" max="2305" width="13" style="279" customWidth="1"/>
    <col min="2306" max="2306" width="7.7109375" style="279" customWidth="1"/>
    <col min="2307" max="2307" width="16.140625" style="279" customWidth="1"/>
    <col min="2308" max="2309" width="13.7109375" style="279" customWidth="1"/>
    <col min="2310" max="2310" width="11.85546875" style="279" customWidth="1"/>
    <col min="2311" max="2311" width="3" style="279" customWidth="1"/>
    <col min="2312" max="2312" width="6" style="279" customWidth="1"/>
    <col min="2313" max="2313" width="10.28515625" style="279"/>
    <col min="2314" max="2314" width="11.28515625" style="279" customWidth="1"/>
    <col min="2315" max="2315" width="2.7109375" style="279" customWidth="1"/>
    <col min="2316" max="2316" width="8.42578125" style="279" customWidth="1"/>
    <col min="2317" max="2317" width="10.85546875" style="279" customWidth="1"/>
    <col min="2318" max="2318" width="10" style="279" customWidth="1"/>
    <col min="2319" max="2319" width="12.42578125" style="279" customWidth="1"/>
    <col min="2320" max="2320" width="9.42578125" style="279" customWidth="1"/>
    <col min="2321" max="2321" width="5.42578125" style="279" customWidth="1"/>
    <col min="2322" max="2560" width="10.28515625" style="279"/>
    <col min="2561" max="2561" width="13" style="279" customWidth="1"/>
    <col min="2562" max="2562" width="7.7109375" style="279" customWidth="1"/>
    <col min="2563" max="2563" width="16.140625" style="279" customWidth="1"/>
    <col min="2564" max="2565" width="13.7109375" style="279" customWidth="1"/>
    <col min="2566" max="2566" width="11.85546875" style="279" customWidth="1"/>
    <col min="2567" max="2567" width="3" style="279" customWidth="1"/>
    <col min="2568" max="2568" width="6" style="279" customWidth="1"/>
    <col min="2569" max="2569" width="10.28515625" style="279"/>
    <col min="2570" max="2570" width="11.28515625" style="279" customWidth="1"/>
    <col min="2571" max="2571" width="2.7109375" style="279" customWidth="1"/>
    <col min="2572" max="2572" width="8.42578125" style="279" customWidth="1"/>
    <col min="2573" max="2573" width="10.85546875" style="279" customWidth="1"/>
    <col min="2574" max="2574" width="10" style="279" customWidth="1"/>
    <col min="2575" max="2575" width="12.42578125" style="279" customWidth="1"/>
    <col min="2576" max="2576" width="9.42578125" style="279" customWidth="1"/>
    <col min="2577" max="2577" width="5.42578125" style="279" customWidth="1"/>
    <col min="2578" max="2816" width="10.28515625" style="279"/>
    <col min="2817" max="2817" width="13" style="279" customWidth="1"/>
    <col min="2818" max="2818" width="7.7109375" style="279" customWidth="1"/>
    <col min="2819" max="2819" width="16.140625" style="279" customWidth="1"/>
    <col min="2820" max="2821" width="13.7109375" style="279" customWidth="1"/>
    <col min="2822" max="2822" width="11.85546875" style="279" customWidth="1"/>
    <col min="2823" max="2823" width="3" style="279" customWidth="1"/>
    <col min="2824" max="2824" width="6" style="279" customWidth="1"/>
    <col min="2825" max="2825" width="10.28515625" style="279"/>
    <col min="2826" max="2826" width="11.28515625" style="279" customWidth="1"/>
    <col min="2827" max="2827" width="2.7109375" style="279" customWidth="1"/>
    <col min="2828" max="2828" width="8.42578125" style="279" customWidth="1"/>
    <col min="2829" max="2829" width="10.85546875" style="279" customWidth="1"/>
    <col min="2830" max="2830" width="10" style="279" customWidth="1"/>
    <col min="2831" max="2831" width="12.42578125" style="279" customWidth="1"/>
    <col min="2832" max="2832" width="9.42578125" style="279" customWidth="1"/>
    <col min="2833" max="2833" width="5.42578125" style="279" customWidth="1"/>
    <col min="2834" max="3072" width="10.28515625" style="279"/>
    <col min="3073" max="3073" width="13" style="279" customWidth="1"/>
    <col min="3074" max="3074" width="7.7109375" style="279" customWidth="1"/>
    <col min="3075" max="3075" width="16.140625" style="279" customWidth="1"/>
    <col min="3076" max="3077" width="13.7109375" style="279" customWidth="1"/>
    <col min="3078" max="3078" width="11.85546875" style="279" customWidth="1"/>
    <col min="3079" max="3079" width="3" style="279" customWidth="1"/>
    <col min="3080" max="3080" width="6" style="279" customWidth="1"/>
    <col min="3081" max="3081" width="10.28515625" style="279"/>
    <col min="3082" max="3082" width="11.28515625" style="279" customWidth="1"/>
    <col min="3083" max="3083" width="2.7109375" style="279" customWidth="1"/>
    <col min="3084" max="3084" width="8.42578125" style="279" customWidth="1"/>
    <col min="3085" max="3085" width="10.85546875" style="279" customWidth="1"/>
    <col min="3086" max="3086" width="10" style="279" customWidth="1"/>
    <col min="3087" max="3087" width="12.42578125" style="279" customWidth="1"/>
    <col min="3088" max="3088" width="9.42578125" style="279" customWidth="1"/>
    <col min="3089" max="3089" width="5.42578125" style="279" customWidth="1"/>
    <col min="3090" max="3328" width="10.28515625" style="279"/>
    <col min="3329" max="3329" width="13" style="279" customWidth="1"/>
    <col min="3330" max="3330" width="7.7109375" style="279" customWidth="1"/>
    <col min="3331" max="3331" width="16.140625" style="279" customWidth="1"/>
    <col min="3332" max="3333" width="13.7109375" style="279" customWidth="1"/>
    <col min="3334" max="3334" width="11.85546875" style="279" customWidth="1"/>
    <col min="3335" max="3335" width="3" style="279" customWidth="1"/>
    <col min="3336" max="3336" width="6" style="279" customWidth="1"/>
    <col min="3337" max="3337" width="10.28515625" style="279"/>
    <col min="3338" max="3338" width="11.28515625" style="279" customWidth="1"/>
    <col min="3339" max="3339" width="2.7109375" style="279" customWidth="1"/>
    <col min="3340" max="3340" width="8.42578125" style="279" customWidth="1"/>
    <col min="3341" max="3341" width="10.85546875" style="279" customWidth="1"/>
    <col min="3342" max="3342" width="10" style="279" customWidth="1"/>
    <col min="3343" max="3343" width="12.42578125" style="279" customWidth="1"/>
    <col min="3344" max="3344" width="9.42578125" style="279" customWidth="1"/>
    <col min="3345" max="3345" width="5.42578125" style="279" customWidth="1"/>
    <col min="3346" max="3584" width="10.28515625" style="279"/>
    <col min="3585" max="3585" width="13" style="279" customWidth="1"/>
    <col min="3586" max="3586" width="7.7109375" style="279" customWidth="1"/>
    <col min="3587" max="3587" width="16.140625" style="279" customWidth="1"/>
    <col min="3588" max="3589" width="13.7109375" style="279" customWidth="1"/>
    <col min="3590" max="3590" width="11.85546875" style="279" customWidth="1"/>
    <col min="3591" max="3591" width="3" style="279" customWidth="1"/>
    <col min="3592" max="3592" width="6" style="279" customWidth="1"/>
    <col min="3593" max="3593" width="10.28515625" style="279"/>
    <col min="3594" max="3594" width="11.28515625" style="279" customWidth="1"/>
    <col min="3595" max="3595" width="2.7109375" style="279" customWidth="1"/>
    <col min="3596" max="3596" width="8.42578125" style="279" customWidth="1"/>
    <col min="3597" max="3597" width="10.85546875" style="279" customWidth="1"/>
    <col min="3598" max="3598" width="10" style="279" customWidth="1"/>
    <col min="3599" max="3599" width="12.42578125" style="279" customWidth="1"/>
    <col min="3600" max="3600" width="9.42578125" style="279" customWidth="1"/>
    <col min="3601" max="3601" width="5.42578125" style="279" customWidth="1"/>
    <col min="3602" max="3840" width="10.28515625" style="279"/>
    <col min="3841" max="3841" width="13" style="279" customWidth="1"/>
    <col min="3842" max="3842" width="7.7109375" style="279" customWidth="1"/>
    <col min="3843" max="3843" width="16.140625" style="279" customWidth="1"/>
    <col min="3844" max="3845" width="13.7109375" style="279" customWidth="1"/>
    <col min="3846" max="3846" width="11.85546875" style="279" customWidth="1"/>
    <col min="3847" max="3847" width="3" style="279" customWidth="1"/>
    <col min="3848" max="3848" width="6" style="279" customWidth="1"/>
    <col min="3849" max="3849" width="10.28515625" style="279"/>
    <col min="3850" max="3850" width="11.28515625" style="279" customWidth="1"/>
    <col min="3851" max="3851" width="2.7109375" style="279" customWidth="1"/>
    <col min="3852" max="3852" width="8.42578125" style="279" customWidth="1"/>
    <col min="3853" max="3853" width="10.85546875" style="279" customWidth="1"/>
    <col min="3854" max="3854" width="10" style="279" customWidth="1"/>
    <col min="3855" max="3855" width="12.42578125" style="279" customWidth="1"/>
    <col min="3856" max="3856" width="9.42578125" style="279" customWidth="1"/>
    <col min="3857" max="3857" width="5.42578125" style="279" customWidth="1"/>
    <col min="3858" max="4096" width="10.28515625" style="279"/>
    <col min="4097" max="4097" width="13" style="279" customWidth="1"/>
    <col min="4098" max="4098" width="7.7109375" style="279" customWidth="1"/>
    <col min="4099" max="4099" width="16.140625" style="279" customWidth="1"/>
    <col min="4100" max="4101" width="13.7109375" style="279" customWidth="1"/>
    <col min="4102" max="4102" width="11.85546875" style="279" customWidth="1"/>
    <col min="4103" max="4103" width="3" style="279" customWidth="1"/>
    <col min="4104" max="4104" width="6" style="279" customWidth="1"/>
    <col min="4105" max="4105" width="10.28515625" style="279"/>
    <col min="4106" max="4106" width="11.28515625" style="279" customWidth="1"/>
    <col min="4107" max="4107" width="2.7109375" style="279" customWidth="1"/>
    <col min="4108" max="4108" width="8.42578125" style="279" customWidth="1"/>
    <col min="4109" max="4109" width="10.85546875" style="279" customWidth="1"/>
    <col min="4110" max="4110" width="10" style="279" customWidth="1"/>
    <col min="4111" max="4111" width="12.42578125" style="279" customWidth="1"/>
    <col min="4112" max="4112" width="9.42578125" style="279" customWidth="1"/>
    <col min="4113" max="4113" width="5.42578125" style="279" customWidth="1"/>
    <col min="4114" max="4352" width="10.28515625" style="279"/>
    <col min="4353" max="4353" width="13" style="279" customWidth="1"/>
    <col min="4354" max="4354" width="7.7109375" style="279" customWidth="1"/>
    <col min="4355" max="4355" width="16.140625" style="279" customWidth="1"/>
    <col min="4356" max="4357" width="13.7109375" style="279" customWidth="1"/>
    <col min="4358" max="4358" width="11.85546875" style="279" customWidth="1"/>
    <col min="4359" max="4359" width="3" style="279" customWidth="1"/>
    <col min="4360" max="4360" width="6" style="279" customWidth="1"/>
    <col min="4361" max="4361" width="10.28515625" style="279"/>
    <col min="4362" max="4362" width="11.28515625" style="279" customWidth="1"/>
    <col min="4363" max="4363" width="2.7109375" style="279" customWidth="1"/>
    <col min="4364" max="4364" width="8.42578125" style="279" customWidth="1"/>
    <col min="4365" max="4365" width="10.85546875" style="279" customWidth="1"/>
    <col min="4366" max="4366" width="10" style="279" customWidth="1"/>
    <col min="4367" max="4367" width="12.42578125" style="279" customWidth="1"/>
    <col min="4368" max="4368" width="9.42578125" style="279" customWidth="1"/>
    <col min="4369" max="4369" width="5.42578125" style="279" customWidth="1"/>
    <col min="4370" max="4608" width="10.28515625" style="279"/>
    <col min="4609" max="4609" width="13" style="279" customWidth="1"/>
    <col min="4610" max="4610" width="7.7109375" style="279" customWidth="1"/>
    <col min="4611" max="4611" width="16.140625" style="279" customWidth="1"/>
    <col min="4612" max="4613" width="13.7109375" style="279" customWidth="1"/>
    <col min="4614" max="4614" width="11.85546875" style="279" customWidth="1"/>
    <col min="4615" max="4615" width="3" style="279" customWidth="1"/>
    <col min="4616" max="4616" width="6" style="279" customWidth="1"/>
    <col min="4617" max="4617" width="10.28515625" style="279"/>
    <col min="4618" max="4618" width="11.28515625" style="279" customWidth="1"/>
    <col min="4619" max="4619" width="2.7109375" style="279" customWidth="1"/>
    <col min="4620" max="4620" width="8.42578125" style="279" customWidth="1"/>
    <col min="4621" max="4621" width="10.85546875" style="279" customWidth="1"/>
    <col min="4622" max="4622" width="10" style="279" customWidth="1"/>
    <col min="4623" max="4623" width="12.42578125" style="279" customWidth="1"/>
    <col min="4624" max="4624" width="9.42578125" style="279" customWidth="1"/>
    <col min="4625" max="4625" width="5.42578125" style="279" customWidth="1"/>
    <col min="4626" max="4864" width="10.28515625" style="279"/>
    <col min="4865" max="4865" width="13" style="279" customWidth="1"/>
    <col min="4866" max="4866" width="7.7109375" style="279" customWidth="1"/>
    <col min="4867" max="4867" width="16.140625" style="279" customWidth="1"/>
    <col min="4868" max="4869" width="13.7109375" style="279" customWidth="1"/>
    <col min="4870" max="4870" width="11.85546875" style="279" customWidth="1"/>
    <col min="4871" max="4871" width="3" style="279" customWidth="1"/>
    <col min="4872" max="4872" width="6" style="279" customWidth="1"/>
    <col min="4873" max="4873" width="10.28515625" style="279"/>
    <col min="4874" max="4874" width="11.28515625" style="279" customWidth="1"/>
    <col min="4875" max="4875" width="2.7109375" style="279" customWidth="1"/>
    <col min="4876" max="4876" width="8.42578125" style="279" customWidth="1"/>
    <col min="4877" max="4877" width="10.85546875" style="279" customWidth="1"/>
    <col min="4878" max="4878" width="10" style="279" customWidth="1"/>
    <col min="4879" max="4879" width="12.42578125" style="279" customWidth="1"/>
    <col min="4880" max="4880" width="9.42578125" style="279" customWidth="1"/>
    <col min="4881" max="4881" width="5.42578125" style="279" customWidth="1"/>
    <col min="4882" max="5120" width="10.28515625" style="279"/>
    <col min="5121" max="5121" width="13" style="279" customWidth="1"/>
    <col min="5122" max="5122" width="7.7109375" style="279" customWidth="1"/>
    <col min="5123" max="5123" width="16.140625" style="279" customWidth="1"/>
    <col min="5124" max="5125" width="13.7109375" style="279" customWidth="1"/>
    <col min="5126" max="5126" width="11.85546875" style="279" customWidth="1"/>
    <col min="5127" max="5127" width="3" style="279" customWidth="1"/>
    <col min="5128" max="5128" width="6" style="279" customWidth="1"/>
    <col min="5129" max="5129" width="10.28515625" style="279"/>
    <col min="5130" max="5130" width="11.28515625" style="279" customWidth="1"/>
    <col min="5131" max="5131" width="2.7109375" style="279" customWidth="1"/>
    <col min="5132" max="5132" width="8.42578125" style="279" customWidth="1"/>
    <col min="5133" max="5133" width="10.85546875" style="279" customWidth="1"/>
    <col min="5134" max="5134" width="10" style="279" customWidth="1"/>
    <col min="5135" max="5135" width="12.42578125" style="279" customWidth="1"/>
    <col min="5136" max="5136" width="9.42578125" style="279" customWidth="1"/>
    <col min="5137" max="5137" width="5.42578125" style="279" customWidth="1"/>
    <col min="5138" max="5376" width="10.28515625" style="279"/>
    <col min="5377" max="5377" width="13" style="279" customWidth="1"/>
    <col min="5378" max="5378" width="7.7109375" style="279" customWidth="1"/>
    <col min="5379" max="5379" width="16.140625" style="279" customWidth="1"/>
    <col min="5380" max="5381" width="13.7109375" style="279" customWidth="1"/>
    <col min="5382" max="5382" width="11.85546875" style="279" customWidth="1"/>
    <col min="5383" max="5383" width="3" style="279" customWidth="1"/>
    <col min="5384" max="5384" width="6" style="279" customWidth="1"/>
    <col min="5385" max="5385" width="10.28515625" style="279"/>
    <col min="5386" max="5386" width="11.28515625" style="279" customWidth="1"/>
    <col min="5387" max="5387" width="2.7109375" style="279" customWidth="1"/>
    <col min="5388" max="5388" width="8.42578125" style="279" customWidth="1"/>
    <col min="5389" max="5389" width="10.85546875" style="279" customWidth="1"/>
    <col min="5390" max="5390" width="10" style="279" customWidth="1"/>
    <col min="5391" max="5391" width="12.42578125" style="279" customWidth="1"/>
    <col min="5392" max="5392" width="9.42578125" style="279" customWidth="1"/>
    <col min="5393" max="5393" width="5.42578125" style="279" customWidth="1"/>
    <col min="5394" max="5632" width="10.28515625" style="279"/>
    <col min="5633" max="5633" width="13" style="279" customWidth="1"/>
    <col min="5634" max="5634" width="7.7109375" style="279" customWidth="1"/>
    <col min="5635" max="5635" width="16.140625" style="279" customWidth="1"/>
    <col min="5636" max="5637" width="13.7109375" style="279" customWidth="1"/>
    <col min="5638" max="5638" width="11.85546875" style="279" customWidth="1"/>
    <col min="5639" max="5639" width="3" style="279" customWidth="1"/>
    <col min="5640" max="5640" width="6" style="279" customWidth="1"/>
    <col min="5641" max="5641" width="10.28515625" style="279"/>
    <col min="5642" max="5642" width="11.28515625" style="279" customWidth="1"/>
    <col min="5643" max="5643" width="2.7109375" style="279" customWidth="1"/>
    <col min="5644" max="5644" width="8.42578125" style="279" customWidth="1"/>
    <col min="5645" max="5645" width="10.85546875" style="279" customWidth="1"/>
    <col min="5646" max="5646" width="10" style="279" customWidth="1"/>
    <col min="5647" max="5647" width="12.42578125" style="279" customWidth="1"/>
    <col min="5648" max="5648" width="9.42578125" style="279" customWidth="1"/>
    <col min="5649" max="5649" width="5.42578125" style="279" customWidth="1"/>
    <col min="5650" max="5888" width="10.28515625" style="279"/>
    <col min="5889" max="5889" width="13" style="279" customWidth="1"/>
    <col min="5890" max="5890" width="7.7109375" style="279" customWidth="1"/>
    <col min="5891" max="5891" width="16.140625" style="279" customWidth="1"/>
    <col min="5892" max="5893" width="13.7109375" style="279" customWidth="1"/>
    <col min="5894" max="5894" width="11.85546875" style="279" customWidth="1"/>
    <col min="5895" max="5895" width="3" style="279" customWidth="1"/>
    <col min="5896" max="5896" width="6" style="279" customWidth="1"/>
    <col min="5897" max="5897" width="10.28515625" style="279"/>
    <col min="5898" max="5898" width="11.28515625" style="279" customWidth="1"/>
    <col min="5899" max="5899" width="2.7109375" style="279" customWidth="1"/>
    <col min="5900" max="5900" width="8.42578125" style="279" customWidth="1"/>
    <col min="5901" max="5901" width="10.85546875" style="279" customWidth="1"/>
    <col min="5902" max="5902" width="10" style="279" customWidth="1"/>
    <col min="5903" max="5903" width="12.42578125" style="279" customWidth="1"/>
    <col min="5904" max="5904" width="9.42578125" style="279" customWidth="1"/>
    <col min="5905" max="5905" width="5.42578125" style="279" customWidth="1"/>
    <col min="5906" max="6144" width="10.28515625" style="279"/>
    <col min="6145" max="6145" width="13" style="279" customWidth="1"/>
    <col min="6146" max="6146" width="7.7109375" style="279" customWidth="1"/>
    <col min="6147" max="6147" width="16.140625" style="279" customWidth="1"/>
    <col min="6148" max="6149" width="13.7109375" style="279" customWidth="1"/>
    <col min="6150" max="6150" width="11.85546875" style="279" customWidth="1"/>
    <col min="6151" max="6151" width="3" style="279" customWidth="1"/>
    <col min="6152" max="6152" width="6" style="279" customWidth="1"/>
    <col min="6153" max="6153" width="10.28515625" style="279"/>
    <col min="6154" max="6154" width="11.28515625" style="279" customWidth="1"/>
    <col min="6155" max="6155" width="2.7109375" style="279" customWidth="1"/>
    <col min="6156" max="6156" width="8.42578125" style="279" customWidth="1"/>
    <col min="6157" max="6157" width="10.85546875" style="279" customWidth="1"/>
    <col min="6158" max="6158" width="10" style="279" customWidth="1"/>
    <col min="6159" max="6159" width="12.42578125" style="279" customWidth="1"/>
    <col min="6160" max="6160" width="9.42578125" style="279" customWidth="1"/>
    <col min="6161" max="6161" width="5.42578125" style="279" customWidth="1"/>
    <col min="6162" max="6400" width="10.28515625" style="279"/>
    <col min="6401" max="6401" width="13" style="279" customWidth="1"/>
    <col min="6402" max="6402" width="7.7109375" style="279" customWidth="1"/>
    <col min="6403" max="6403" width="16.140625" style="279" customWidth="1"/>
    <col min="6404" max="6405" width="13.7109375" style="279" customWidth="1"/>
    <col min="6406" max="6406" width="11.85546875" style="279" customWidth="1"/>
    <col min="6407" max="6407" width="3" style="279" customWidth="1"/>
    <col min="6408" max="6408" width="6" style="279" customWidth="1"/>
    <col min="6409" max="6409" width="10.28515625" style="279"/>
    <col min="6410" max="6410" width="11.28515625" style="279" customWidth="1"/>
    <col min="6411" max="6411" width="2.7109375" style="279" customWidth="1"/>
    <col min="6412" max="6412" width="8.42578125" style="279" customWidth="1"/>
    <col min="6413" max="6413" width="10.85546875" style="279" customWidth="1"/>
    <col min="6414" max="6414" width="10" style="279" customWidth="1"/>
    <col min="6415" max="6415" width="12.42578125" style="279" customWidth="1"/>
    <col min="6416" max="6416" width="9.42578125" style="279" customWidth="1"/>
    <col min="6417" max="6417" width="5.42578125" style="279" customWidth="1"/>
    <col min="6418" max="6656" width="10.28515625" style="279"/>
    <col min="6657" max="6657" width="13" style="279" customWidth="1"/>
    <col min="6658" max="6658" width="7.7109375" style="279" customWidth="1"/>
    <col min="6659" max="6659" width="16.140625" style="279" customWidth="1"/>
    <col min="6660" max="6661" width="13.7109375" style="279" customWidth="1"/>
    <col min="6662" max="6662" width="11.85546875" style="279" customWidth="1"/>
    <col min="6663" max="6663" width="3" style="279" customWidth="1"/>
    <col min="6664" max="6664" width="6" style="279" customWidth="1"/>
    <col min="6665" max="6665" width="10.28515625" style="279"/>
    <col min="6666" max="6666" width="11.28515625" style="279" customWidth="1"/>
    <col min="6667" max="6667" width="2.7109375" style="279" customWidth="1"/>
    <col min="6668" max="6668" width="8.42578125" style="279" customWidth="1"/>
    <col min="6669" max="6669" width="10.85546875" style="279" customWidth="1"/>
    <col min="6670" max="6670" width="10" style="279" customWidth="1"/>
    <col min="6671" max="6671" width="12.42578125" style="279" customWidth="1"/>
    <col min="6672" max="6672" width="9.42578125" style="279" customWidth="1"/>
    <col min="6673" max="6673" width="5.42578125" style="279" customWidth="1"/>
    <col min="6674" max="6912" width="10.28515625" style="279"/>
    <col min="6913" max="6913" width="13" style="279" customWidth="1"/>
    <col min="6914" max="6914" width="7.7109375" style="279" customWidth="1"/>
    <col min="6915" max="6915" width="16.140625" style="279" customWidth="1"/>
    <col min="6916" max="6917" width="13.7109375" style="279" customWidth="1"/>
    <col min="6918" max="6918" width="11.85546875" style="279" customWidth="1"/>
    <col min="6919" max="6919" width="3" style="279" customWidth="1"/>
    <col min="6920" max="6920" width="6" style="279" customWidth="1"/>
    <col min="6921" max="6921" width="10.28515625" style="279"/>
    <col min="6922" max="6922" width="11.28515625" style="279" customWidth="1"/>
    <col min="6923" max="6923" width="2.7109375" style="279" customWidth="1"/>
    <col min="6924" max="6924" width="8.42578125" style="279" customWidth="1"/>
    <col min="6925" max="6925" width="10.85546875" style="279" customWidth="1"/>
    <col min="6926" max="6926" width="10" style="279" customWidth="1"/>
    <col min="6927" max="6927" width="12.42578125" style="279" customWidth="1"/>
    <col min="6928" max="6928" width="9.42578125" style="279" customWidth="1"/>
    <col min="6929" max="6929" width="5.42578125" style="279" customWidth="1"/>
    <col min="6930" max="7168" width="10.28515625" style="279"/>
    <col min="7169" max="7169" width="13" style="279" customWidth="1"/>
    <col min="7170" max="7170" width="7.7109375" style="279" customWidth="1"/>
    <col min="7171" max="7171" width="16.140625" style="279" customWidth="1"/>
    <col min="7172" max="7173" width="13.7109375" style="279" customWidth="1"/>
    <col min="7174" max="7174" width="11.85546875" style="279" customWidth="1"/>
    <col min="7175" max="7175" width="3" style="279" customWidth="1"/>
    <col min="7176" max="7176" width="6" style="279" customWidth="1"/>
    <col min="7177" max="7177" width="10.28515625" style="279"/>
    <col min="7178" max="7178" width="11.28515625" style="279" customWidth="1"/>
    <col min="7179" max="7179" width="2.7109375" style="279" customWidth="1"/>
    <col min="7180" max="7180" width="8.42578125" style="279" customWidth="1"/>
    <col min="7181" max="7181" width="10.85546875" style="279" customWidth="1"/>
    <col min="7182" max="7182" width="10" style="279" customWidth="1"/>
    <col min="7183" max="7183" width="12.42578125" style="279" customWidth="1"/>
    <col min="7184" max="7184" width="9.42578125" style="279" customWidth="1"/>
    <col min="7185" max="7185" width="5.42578125" style="279" customWidth="1"/>
    <col min="7186" max="7424" width="10.28515625" style="279"/>
    <col min="7425" max="7425" width="13" style="279" customWidth="1"/>
    <col min="7426" max="7426" width="7.7109375" style="279" customWidth="1"/>
    <col min="7427" max="7427" width="16.140625" style="279" customWidth="1"/>
    <col min="7428" max="7429" width="13.7109375" style="279" customWidth="1"/>
    <col min="7430" max="7430" width="11.85546875" style="279" customWidth="1"/>
    <col min="7431" max="7431" width="3" style="279" customWidth="1"/>
    <col min="7432" max="7432" width="6" style="279" customWidth="1"/>
    <col min="7433" max="7433" width="10.28515625" style="279"/>
    <col min="7434" max="7434" width="11.28515625" style="279" customWidth="1"/>
    <col min="7435" max="7435" width="2.7109375" style="279" customWidth="1"/>
    <col min="7436" max="7436" width="8.42578125" style="279" customWidth="1"/>
    <col min="7437" max="7437" width="10.85546875" style="279" customWidth="1"/>
    <col min="7438" max="7438" width="10" style="279" customWidth="1"/>
    <col min="7439" max="7439" width="12.42578125" style="279" customWidth="1"/>
    <col min="7440" max="7440" width="9.42578125" style="279" customWidth="1"/>
    <col min="7441" max="7441" width="5.42578125" style="279" customWidth="1"/>
    <col min="7442" max="7680" width="10.28515625" style="279"/>
    <col min="7681" max="7681" width="13" style="279" customWidth="1"/>
    <col min="7682" max="7682" width="7.7109375" style="279" customWidth="1"/>
    <col min="7683" max="7683" width="16.140625" style="279" customWidth="1"/>
    <col min="7684" max="7685" width="13.7109375" style="279" customWidth="1"/>
    <col min="7686" max="7686" width="11.85546875" style="279" customWidth="1"/>
    <col min="7687" max="7687" width="3" style="279" customWidth="1"/>
    <col min="7688" max="7688" width="6" style="279" customWidth="1"/>
    <col min="7689" max="7689" width="10.28515625" style="279"/>
    <col min="7690" max="7690" width="11.28515625" style="279" customWidth="1"/>
    <col min="7691" max="7691" width="2.7109375" style="279" customWidth="1"/>
    <col min="7692" max="7692" width="8.42578125" style="279" customWidth="1"/>
    <col min="7693" max="7693" width="10.85546875" style="279" customWidth="1"/>
    <col min="7694" max="7694" width="10" style="279" customWidth="1"/>
    <col min="7695" max="7695" width="12.42578125" style="279" customWidth="1"/>
    <col min="7696" max="7696" width="9.42578125" style="279" customWidth="1"/>
    <col min="7697" max="7697" width="5.42578125" style="279" customWidth="1"/>
    <col min="7698" max="7936" width="10.28515625" style="279"/>
    <col min="7937" max="7937" width="13" style="279" customWidth="1"/>
    <col min="7938" max="7938" width="7.7109375" style="279" customWidth="1"/>
    <col min="7939" max="7939" width="16.140625" style="279" customWidth="1"/>
    <col min="7940" max="7941" width="13.7109375" style="279" customWidth="1"/>
    <col min="7942" max="7942" width="11.85546875" style="279" customWidth="1"/>
    <col min="7943" max="7943" width="3" style="279" customWidth="1"/>
    <col min="7944" max="7944" width="6" style="279" customWidth="1"/>
    <col min="7945" max="7945" width="10.28515625" style="279"/>
    <col min="7946" max="7946" width="11.28515625" style="279" customWidth="1"/>
    <col min="7947" max="7947" width="2.7109375" style="279" customWidth="1"/>
    <col min="7948" max="7948" width="8.42578125" style="279" customWidth="1"/>
    <col min="7949" max="7949" width="10.85546875" style="279" customWidth="1"/>
    <col min="7950" max="7950" width="10" style="279" customWidth="1"/>
    <col min="7951" max="7951" width="12.42578125" style="279" customWidth="1"/>
    <col min="7952" max="7952" width="9.42578125" style="279" customWidth="1"/>
    <col min="7953" max="7953" width="5.42578125" style="279" customWidth="1"/>
    <col min="7954" max="8192" width="10.28515625" style="279"/>
    <col min="8193" max="8193" width="13" style="279" customWidth="1"/>
    <col min="8194" max="8194" width="7.7109375" style="279" customWidth="1"/>
    <col min="8195" max="8195" width="16.140625" style="279" customWidth="1"/>
    <col min="8196" max="8197" width="13.7109375" style="279" customWidth="1"/>
    <col min="8198" max="8198" width="11.85546875" style="279" customWidth="1"/>
    <col min="8199" max="8199" width="3" style="279" customWidth="1"/>
    <col min="8200" max="8200" width="6" style="279" customWidth="1"/>
    <col min="8201" max="8201" width="10.28515625" style="279"/>
    <col min="8202" max="8202" width="11.28515625" style="279" customWidth="1"/>
    <col min="8203" max="8203" width="2.7109375" style="279" customWidth="1"/>
    <col min="8204" max="8204" width="8.42578125" style="279" customWidth="1"/>
    <col min="8205" max="8205" width="10.85546875" style="279" customWidth="1"/>
    <col min="8206" max="8206" width="10" style="279" customWidth="1"/>
    <col min="8207" max="8207" width="12.42578125" style="279" customWidth="1"/>
    <col min="8208" max="8208" width="9.42578125" style="279" customWidth="1"/>
    <col min="8209" max="8209" width="5.42578125" style="279" customWidth="1"/>
    <col min="8210" max="8448" width="10.28515625" style="279"/>
    <col min="8449" max="8449" width="13" style="279" customWidth="1"/>
    <col min="8450" max="8450" width="7.7109375" style="279" customWidth="1"/>
    <col min="8451" max="8451" width="16.140625" style="279" customWidth="1"/>
    <col min="8452" max="8453" width="13.7109375" style="279" customWidth="1"/>
    <col min="8454" max="8454" width="11.85546875" style="279" customWidth="1"/>
    <col min="8455" max="8455" width="3" style="279" customWidth="1"/>
    <col min="8456" max="8456" width="6" style="279" customWidth="1"/>
    <col min="8457" max="8457" width="10.28515625" style="279"/>
    <col min="8458" max="8458" width="11.28515625" style="279" customWidth="1"/>
    <col min="8459" max="8459" width="2.7109375" style="279" customWidth="1"/>
    <col min="8460" max="8460" width="8.42578125" style="279" customWidth="1"/>
    <col min="8461" max="8461" width="10.85546875" style="279" customWidth="1"/>
    <col min="8462" max="8462" width="10" style="279" customWidth="1"/>
    <col min="8463" max="8463" width="12.42578125" style="279" customWidth="1"/>
    <col min="8464" max="8464" width="9.42578125" style="279" customWidth="1"/>
    <col min="8465" max="8465" width="5.42578125" style="279" customWidth="1"/>
    <col min="8466" max="8704" width="10.28515625" style="279"/>
    <col min="8705" max="8705" width="13" style="279" customWidth="1"/>
    <col min="8706" max="8706" width="7.7109375" style="279" customWidth="1"/>
    <col min="8707" max="8707" width="16.140625" style="279" customWidth="1"/>
    <col min="8708" max="8709" width="13.7109375" style="279" customWidth="1"/>
    <col min="8710" max="8710" width="11.85546875" style="279" customWidth="1"/>
    <col min="8711" max="8711" width="3" style="279" customWidth="1"/>
    <col min="8712" max="8712" width="6" style="279" customWidth="1"/>
    <col min="8713" max="8713" width="10.28515625" style="279"/>
    <col min="8714" max="8714" width="11.28515625" style="279" customWidth="1"/>
    <col min="8715" max="8715" width="2.7109375" style="279" customWidth="1"/>
    <col min="8716" max="8716" width="8.42578125" style="279" customWidth="1"/>
    <col min="8717" max="8717" width="10.85546875" style="279" customWidth="1"/>
    <col min="8718" max="8718" width="10" style="279" customWidth="1"/>
    <col min="8719" max="8719" width="12.42578125" style="279" customWidth="1"/>
    <col min="8720" max="8720" width="9.42578125" style="279" customWidth="1"/>
    <col min="8721" max="8721" width="5.42578125" style="279" customWidth="1"/>
    <col min="8722" max="8960" width="10.28515625" style="279"/>
    <col min="8961" max="8961" width="13" style="279" customWidth="1"/>
    <col min="8962" max="8962" width="7.7109375" style="279" customWidth="1"/>
    <col min="8963" max="8963" width="16.140625" style="279" customWidth="1"/>
    <col min="8964" max="8965" width="13.7109375" style="279" customWidth="1"/>
    <col min="8966" max="8966" width="11.85546875" style="279" customWidth="1"/>
    <col min="8967" max="8967" width="3" style="279" customWidth="1"/>
    <col min="8968" max="8968" width="6" style="279" customWidth="1"/>
    <col min="8969" max="8969" width="10.28515625" style="279"/>
    <col min="8970" max="8970" width="11.28515625" style="279" customWidth="1"/>
    <col min="8971" max="8971" width="2.7109375" style="279" customWidth="1"/>
    <col min="8972" max="8972" width="8.42578125" style="279" customWidth="1"/>
    <col min="8973" max="8973" width="10.85546875" style="279" customWidth="1"/>
    <col min="8974" max="8974" width="10" style="279" customWidth="1"/>
    <col min="8975" max="8975" width="12.42578125" style="279" customWidth="1"/>
    <col min="8976" max="8976" width="9.42578125" style="279" customWidth="1"/>
    <col min="8977" max="8977" width="5.42578125" style="279" customWidth="1"/>
    <col min="8978" max="9216" width="10.28515625" style="279"/>
    <col min="9217" max="9217" width="13" style="279" customWidth="1"/>
    <col min="9218" max="9218" width="7.7109375" style="279" customWidth="1"/>
    <col min="9219" max="9219" width="16.140625" style="279" customWidth="1"/>
    <col min="9220" max="9221" width="13.7109375" style="279" customWidth="1"/>
    <col min="9222" max="9222" width="11.85546875" style="279" customWidth="1"/>
    <col min="9223" max="9223" width="3" style="279" customWidth="1"/>
    <col min="9224" max="9224" width="6" style="279" customWidth="1"/>
    <col min="9225" max="9225" width="10.28515625" style="279"/>
    <col min="9226" max="9226" width="11.28515625" style="279" customWidth="1"/>
    <col min="9227" max="9227" width="2.7109375" style="279" customWidth="1"/>
    <col min="9228" max="9228" width="8.42578125" style="279" customWidth="1"/>
    <col min="9229" max="9229" width="10.85546875" style="279" customWidth="1"/>
    <col min="9230" max="9230" width="10" style="279" customWidth="1"/>
    <col min="9231" max="9231" width="12.42578125" style="279" customWidth="1"/>
    <col min="9232" max="9232" width="9.42578125" style="279" customWidth="1"/>
    <col min="9233" max="9233" width="5.42578125" style="279" customWidth="1"/>
    <col min="9234" max="9472" width="10.28515625" style="279"/>
    <col min="9473" max="9473" width="13" style="279" customWidth="1"/>
    <col min="9474" max="9474" width="7.7109375" style="279" customWidth="1"/>
    <col min="9475" max="9475" width="16.140625" style="279" customWidth="1"/>
    <col min="9476" max="9477" width="13.7109375" style="279" customWidth="1"/>
    <col min="9478" max="9478" width="11.85546875" style="279" customWidth="1"/>
    <col min="9479" max="9479" width="3" style="279" customWidth="1"/>
    <col min="9480" max="9480" width="6" style="279" customWidth="1"/>
    <col min="9481" max="9481" width="10.28515625" style="279"/>
    <col min="9482" max="9482" width="11.28515625" style="279" customWidth="1"/>
    <col min="9483" max="9483" width="2.7109375" style="279" customWidth="1"/>
    <col min="9484" max="9484" width="8.42578125" style="279" customWidth="1"/>
    <col min="9485" max="9485" width="10.85546875" style="279" customWidth="1"/>
    <col min="9486" max="9486" width="10" style="279" customWidth="1"/>
    <col min="9487" max="9487" width="12.42578125" style="279" customWidth="1"/>
    <col min="9488" max="9488" width="9.42578125" style="279" customWidth="1"/>
    <col min="9489" max="9489" width="5.42578125" style="279" customWidth="1"/>
    <col min="9490" max="9728" width="10.28515625" style="279"/>
    <col min="9729" max="9729" width="13" style="279" customWidth="1"/>
    <col min="9730" max="9730" width="7.7109375" style="279" customWidth="1"/>
    <col min="9731" max="9731" width="16.140625" style="279" customWidth="1"/>
    <col min="9732" max="9733" width="13.7109375" style="279" customWidth="1"/>
    <col min="9734" max="9734" width="11.85546875" style="279" customWidth="1"/>
    <col min="9735" max="9735" width="3" style="279" customWidth="1"/>
    <col min="9736" max="9736" width="6" style="279" customWidth="1"/>
    <col min="9737" max="9737" width="10.28515625" style="279"/>
    <col min="9738" max="9738" width="11.28515625" style="279" customWidth="1"/>
    <col min="9739" max="9739" width="2.7109375" style="279" customWidth="1"/>
    <col min="9740" max="9740" width="8.42578125" style="279" customWidth="1"/>
    <col min="9741" max="9741" width="10.85546875" style="279" customWidth="1"/>
    <col min="9742" max="9742" width="10" style="279" customWidth="1"/>
    <col min="9743" max="9743" width="12.42578125" style="279" customWidth="1"/>
    <col min="9744" max="9744" width="9.42578125" style="279" customWidth="1"/>
    <col min="9745" max="9745" width="5.42578125" style="279" customWidth="1"/>
    <col min="9746" max="9984" width="10.28515625" style="279"/>
    <col min="9985" max="9985" width="13" style="279" customWidth="1"/>
    <col min="9986" max="9986" width="7.7109375" style="279" customWidth="1"/>
    <col min="9987" max="9987" width="16.140625" style="279" customWidth="1"/>
    <col min="9988" max="9989" width="13.7109375" style="279" customWidth="1"/>
    <col min="9990" max="9990" width="11.85546875" style="279" customWidth="1"/>
    <col min="9991" max="9991" width="3" style="279" customWidth="1"/>
    <col min="9992" max="9992" width="6" style="279" customWidth="1"/>
    <col min="9993" max="9993" width="10.28515625" style="279"/>
    <col min="9994" max="9994" width="11.28515625" style="279" customWidth="1"/>
    <col min="9995" max="9995" width="2.7109375" style="279" customWidth="1"/>
    <col min="9996" max="9996" width="8.42578125" style="279" customWidth="1"/>
    <col min="9997" max="9997" width="10.85546875" style="279" customWidth="1"/>
    <col min="9998" max="9998" width="10" style="279" customWidth="1"/>
    <col min="9999" max="9999" width="12.42578125" style="279" customWidth="1"/>
    <col min="10000" max="10000" width="9.42578125" style="279" customWidth="1"/>
    <col min="10001" max="10001" width="5.42578125" style="279" customWidth="1"/>
    <col min="10002" max="10240" width="10.28515625" style="279"/>
    <col min="10241" max="10241" width="13" style="279" customWidth="1"/>
    <col min="10242" max="10242" width="7.7109375" style="279" customWidth="1"/>
    <col min="10243" max="10243" width="16.140625" style="279" customWidth="1"/>
    <col min="10244" max="10245" width="13.7109375" style="279" customWidth="1"/>
    <col min="10246" max="10246" width="11.85546875" style="279" customWidth="1"/>
    <col min="10247" max="10247" width="3" style="279" customWidth="1"/>
    <col min="10248" max="10248" width="6" style="279" customWidth="1"/>
    <col min="10249" max="10249" width="10.28515625" style="279"/>
    <col min="10250" max="10250" width="11.28515625" style="279" customWidth="1"/>
    <col min="10251" max="10251" width="2.7109375" style="279" customWidth="1"/>
    <col min="10252" max="10252" width="8.42578125" style="279" customWidth="1"/>
    <col min="10253" max="10253" width="10.85546875" style="279" customWidth="1"/>
    <col min="10254" max="10254" width="10" style="279" customWidth="1"/>
    <col min="10255" max="10255" width="12.42578125" style="279" customWidth="1"/>
    <col min="10256" max="10256" width="9.42578125" style="279" customWidth="1"/>
    <col min="10257" max="10257" width="5.42578125" style="279" customWidth="1"/>
    <col min="10258" max="10496" width="10.28515625" style="279"/>
    <col min="10497" max="10497" width="13" style="279" customWidth="1"/>
    <col min="10498" max="10498" width="7.7109375" style="279" customWidth="1"/>
    <col min="10499" max="10499" width="16.140625" style="279" customWidth="1"/>
    <col min="10500" max="10501" width="13.7109375" style="279" customWidth="1"/>
    <col min="10502" max="10502" width="11.85546875" style="279" customWidth="1"/>
    <col min="10503" max="10503" width="3" style="279" customWidth="1"/>
    <col min="10504" max="10504" width="6" style="279" customWidth="1"/>
    <col min="10505" max="10505" width="10.28515625" style="279"/>
    <col min="10506" max="10506" width="11.28515625" style="279" customWidth="1"/>
    <col min="10507" max="10507" width="2.7109375" style="279" customWidth="1"/>
    <col min="10508" max="10508" width="8.42578125" style="279" customWidth="1"/>
    <col min="10509" max="10509" width="10.85546875" style="279" customWidth="1"/>
    <col min="10510" max="10510" width="10" style="279" customWidth="1"/>
    <col min="10511" max="10511" width="12.42578125" style="279" customWidth="1"/>
    <col min="10512" max="10512" width="9.42578125" style="279" customWidth="1"/>
    <col min="10513" max="10513" width="5.42578125" style="279" customWidth="1"/>
    <col min="10514" max="10752" width="10.28515625" style="279"/>
    <col min="10753" max="10753" width="13" style="279" customWidth="1"/>
    <col min="10754" max="10754" width="7.7109375" style="279" customWidth="1"/>
    <col min="10755" max="10755" width="16.140625" style="279" customWidth="1"/>
    <col min="10756" max="10757" width="13.7109375" style="279" customWidth="1"/>
    <col min="10758" max="10758" width="11.85546875" style="279" customWidth="1"/>
    <col min="10759" max="10759" width="3" style="279" customWidth="1"/>
    <col min="10760" max="10760" width="6" style="279" customWidth="1"/>
    <col min="10761" max="10761" width="10.28515625" style="279"/>
    <col min="10762" max="10762" width="11.28515625" style="279" customWidth="1"/>
    <col min="10763" max="10763" width="2.7109375" style="279" customWidth="1"/>
    <col min="10764" max="10764" width="8.42578125" style="279" customWidth="1"/>
    <col min="10765" max="10765" width="10.85546875" style="279" customWidth="1"/>
    <col min="10766" max="10766" width="10" style="279" customWidth="1"/>
    <col min="10767" max="10767" width="12.42578125" style="279" customWidth="1"/>
    <col min="10768" max="10768" width="9.42578125" style="279" customWidth="1"/>
    <col min="10769" max="10769" width="5.42578125" style="279" customWidth="1"/>
    <col min="10770" max="11008" width="10.28515625" style="279"/>
    <col min="11009" max="11009" width="13" style="279" customWidth="1"/>
    <col min="11010" max="11010" width="7.7109375" style="279" customWidth="1"/>
    <col min="11011" max="11011" width="16.140625" style="279" customWidth="1"/>
    <col min="11012" max="11013" width="13.7109375" style="279" customWidth="1"/>
    <col min="11014" max="11014" width="11.85546875" style="279" customWidth="1"/>
    <col min="11015" max="11015" width="3" style="279" customWidth="1"/>
    <col min="11016" max="11016" width="6" style="279" customWidth="1"/>
    <col min="11017" max="11017" width="10.28515625" style="279"/>
    <col min="11018" max="11018" width="11.28515625" style="279" customWidth="1"/>
    <col min="11019" max="11019" width="2.7109375" style="279" customWidth="1"/>
    <col min="11020" max="11020" width="8.42578125" style="279" customWidth="1"/>
    <col min="11021" max="11021" width="10.85546875" style="279" customWidth="1"/>
    <col min="11022" max="11022" width="10" style="279" customWidth="1"/>
    <col min="11023" max="11023" width="12.42578125" style="279" customWidth="1"/>
    <col min="11024" max="11024" width="9.42578125" style="279" customWidth="1"/>
    <col min="11025" max="11025" width="5.42578125" style="279" customWidth="1"/>
    <col min="11026" max="11264" width="10.28515625" style="279"/>
    <col min="11265" max="11265" width="13" style="279" customWidth="1"/>
    <col min="11266" max="11266" width="7.7109375" style="279" customWidth="1"/>
    <col min="11267" max="11267" width="16.140625" style="279" customWidth="1"/>
    <col min="11268" max="11269" width="13.7109375" style="279" customWidth="1"/>
    <col min="11270" max="11270" width="11.85546875" style="279" customWidth="1"/>
    <col min="11271" max="11271" width="3" style="279" customWidth="1"/>
    <col min="11272" max="11272" width="6" style="279" customWidth="1"/>
    <col min="11273" max="11273" width="10.28515625" style="279"/>
    <col min="11274" max="11274" width="11.28515625" style="279" customWidth="1"/>
    <col min="11275" max="11275" width="2.7109375" style="279" customWidth="1"/>
    <col min="11276" max="11276" width="8.42578125" style="279" customWidth="1"/>
    <col min="11277" max="11277" width="10.85546875" style="279" customWidth="1"/>
    <col min="11278" max="11278" width="10" style="279" customWidth="1"/>
    <col min="11279" max="11279" width="12.42578125" style="279" customWidth="1"/>
    <col min="11280" max="11280" width="9.42578125" style="279" customWidth="1"/>
    <col min="11281" max="11281" width="5.42578125" style="279" customWidth="1"/>
    <col min="11282" max="11520" width="10.28515625" style="279"/>
    <col min="11521" max="11521" width="13" style="279" customWidth="1"/>
    <col min="11522" max="11522" width="7.7109375" style="279" customWidth="1"/>
    <col min="11523" max="11523" width="16.140625" style="279" customWidth="1"/>
    <col min="11524" max="11525" width="13.7109375" style="279" customWidth="1"/>
    <col min="11526" max="11526" width="11.85546875" style="279" customWidth="1"/>
    <col min="11527" max="11527" width="3" style="279" customWidth="1"/>
    <col min="11528" max="11528" width="6" style="279" customWidth="1"/>
    <col min="11529" max="11529" width="10.28515625" style="279"/>
    <col min="11530" max="11530" width="11.28515625" style="279" customWidth="1"/>
    <col min="11531" max="11531" width="2.7109375" style="279" customWidth="1"/>
    <col min="11532" max="11532" width="8.42578125" style="279" customWidth="1"/>
    <col min="11533" max="11533" width="10.85546875" style="279" customWidth="1"/>
    <col min="11534" max="11534" width="10" style="279" customWidth="1"/>
    <col min="11535" max="11535" width="12.42578125" style="279" customWidth="1"/>
    <col min="11536" max="11536" width="9.42578125" style="279" customWidth="1"/>
    <col min="11537" max="11537" width="5.42578125" style="279" customWidth="1"/>
    <col min="11538" max="11776" width="10.28515625" style="279"/>
    <col min="11777" max="11777" width="13" style="279" customWidth="1"/>
    <col min="11778" max="11778" width="7.7109375" style="279" customWidth="1"/>
    <col min="11779" max="11779" width="16.140625" style="279" customWidth="1"/>
    <col min="11780" max="11781" width="13.7109375" style="279" customWidth="1"/>
    <col min="11782" max="11782" width="11.85546875" style="279" customWidth="1"/>
    <col min="11783" max="11783" width="3" style="279" customWidth="1"/>
    <col min="11784" max="11784" width="6" style="279" customWidth="1"/>
    <col min="11785" max="11785" width="10.28515625" style="279"/>
    <col min="11786" max="11786" width="11.28515625" style="279" customWidth="1"/>
    <col min="11787" max="11787" width="2.7109375" style="279" customWidth="1"/>
    <col min="11788" max="11788" width="8.42578125" style="279" customWidth="1"/>
    <col min="11789" max="11789" width="10.85546875" style="279" customWidth="1"/>
    <col min="11790" max="11790" width="10" style="279" customWidth="1"/>
    <col min="11791" max="11791" width="12.42578125" style="279" customWidth="1"/>
    <col min="11792" max="11792" width="9.42578125" style="279" customWidth="1"/>
    <col min="11793" max="11793" width="5.42578125" style="279" customWidth="1"/>
    <col min="11794" max="12032" width="10.28515625" style="279"/>
    <col min="12033" max="12033" width="13" style="279" customWidth="1"/>
    <col min="12034" max="12034" width="7.7109375" style="279" customWidth="1"/>
    <col min="12035" max="12035" width="16.140625" style="279" customWidth="1"/>
    <col min="12036" max="12037" width="13.7109375" style="279" customWidth="1"/>
    <col min="12038" max="12038" width="11.85546875" style="279" customWidth="1"/>
    <col min="12039" max="12039" width="3" style="279" customWidth="1"/>
    <col min="12040" max="12040" width="6" style="279" customWidth="1"/>
    <col min="12041" max="12041" width="10.28515625" style="279"/>
    <col min="12042" max="12042" width="11.28515625" style="279" customWidth="1"/>
    <col min="12043" max="12043" width="2.7109375" style="279" customWidth="1"/>
    <col min="12044" max="12044" width="8.42578125" style="279" customWidth="1"/>
    <col min="12045" max="12045" width="10.85546875" style="279" customWidth="1"/>
    <col min="12046" max="12046" width="10" style="279" customWidth="1"/>
    <col min="12047" max="12047" width="12.42578125" style="279" customWidth="1"/>
    <col min="12048" max="12048" width="9.42578125" style="279" customWidth="1"/>
    <col min="12049" max="12049" width="5.42578125" style="279" customWidth="1"/>
    <col min="12050" max="12288" width="10.28515625" style="279"/>
    <col min="12289" max="12289" width="13" style="279" customWidth="1"/>
    <col min="12290" max="12290" width="7.7109375" style="279" customWidth="1"/>
    <col min="12291" max="12291" width="16.140625" style="279" customWidth="1"/>
    <col min="12292" max="12293" width="13.7109375" style="279" customWidth="1"/>
    <col min="12294" max="12294" width="11.85546875" style="279" customWidth="1"/>
    <col min="12295" max="12295" width="3" style="279" customWidth="1"/>
    <col min="12296" max="12296" width="6" style="279" customWidth="1"/>
    <col min="12297" max="12297" width="10.28515625" style="279"/>
    <col min="12298" max="12298" width="11.28515625" style="279" customWidth="1"/>
    <col min="12299" max="12299" width="2.7109375" style="279" customWidth="1"/>
    <col min="12300" max="12300" width="8.42578125" style="279" customWidth="1"/>
    <col min="12301" max="12301" width="10.85546875" style="279" customWidth="1"/>
    <col min="12302" max="12302" width="10" style="279" customWidth="1"/>
    <col min="12303" max="12303" width="12.42578125" style="279" customWidth="1"/>
    <col min="12304" max="12304" width="9.42578125" style="279" customWidth="1"/>
    <col min="12305" max="12305" width="5.42578125" style="279" customWidth="1"/>
    <col min="12306" max="12544" width="10.28515625" style="279"/>
    <col min="12545" max="12545" width="13" style="279" customWidth="1"/>
    <col min="12546" max="12546" width="7.7109375" style="279" customWidth="1"/>
    <col min="12547" max="12547" width="16.140625" style="279" customWidth="1"/>
    <col min="12548" max="12549" width="13.7109375" style="279" customWidth="1"/>
    <col min="12550" max="12550" width="11.85546875" style="279" customWidth="1"/>
    <col min="12551" max="12551" width="3" style="279" customWidth="1"/>
    <col min="12552" max="12552" width="6" style="279" customWidth="1"/>
    <col min="12553" max="12553" width="10.28515625" style="279"/>
    <col min="12554" max="12554" width="11.28515625" style="279" customWidth="1"/>
    <col min="12555" max="12555" width="2.7109375" style="279" customWidth="1"/>
    <col min="12556" max="12556" width="8.42578125" style="279" customWidth="1"/>
    <col min="12557" max="12557" width="10.85546875" style="279" customWidth="1"/>
    <col min="12558" max="12558" width="10" style="279" customWidth="1"/>
    <col min="12559" max="12559" width="12.42578125" style="279" customWidth="1"/>
    <col min="12560" max="12560" width="9.42578125" style="279" customWidth="1"/>
    <col min="12561" max="12561" width="5.42578125" style="279" customWidth="1"/>
    <col min="12562" max="12800" width="10.28515625" style="279"/>
    <col min="12801" max="12801" width="13" style="279" customWidth="1"/>
    <col min="12802" max="12802" width="7.7109375" style="279" customWidth="1"/>
    <col min="12803" max="12803" width="16.140625" style="279" customWidth="1"/>
    <col min="12804" max="12805" width="13.7109375" style="279" customWidth="1"/>
    <col min="12806" max="12806" width="11.85546875" style="279" customWidth="1"/>
    <col min="12807" max="12807" width="3" style="279" customWidth="1"/>
    <col min="12808" max="12808" width="6" style="279" customWidth="1"/>
    <col min="12809" max="12809" width="10.28515625" style="279"/>
    <col min="12810" max="12810" width="11.28515625" style="279" customWidth="1"/>
    <col min="12811" max="12811" width="2.7109375" style="279" customWidth="1"/>
    <col min="12812" max="12812" width="8.42578125" style="279" customWidth="1"/>
    <col min="12813" max="12813" width="10.85546875" style="279" customWidth="1"/>
    <col min="12814" max="12814" width="10" style="279" customWidth="1"/>
    <col min="12815" max="12815" width="12.42578125" style="279" customWidth="1"/>
    <col min="12816" max="12816" width="9.42578125" style="279" customWidth="1"/>
    <col min="12817" max="12817" width="5.42578125" style="279" customWidth="1"/>
    <col min="12818" max="13056" width="10.28515625" style="279"/>
    <col min="13057" max="13057" width="13" style="279" customWidth="1"/>
    <col min="13058" max="13058" width="7.7109375" style="279" customWidth="1"/>
    <col min="13059" max="13059" width="16.140625" style="279" customWidth="1"/>
    <col min="13060" max="13061" width="13.7109375" style="279" customWidth="1"/>
    <col min="13062" max="13062" width="11.85546875" style="279" customWidth="1"/>
    <col min="13063" max="13063" width="3" style="279" customWidth="1"/>
    <col min="13064" max="13064" width="6" style="279" customWidth="1"/>
    <col min="13065" max="13065" width="10.28515625" style="279"/>
    <col min="13066" max="13066" width="11.28515625" style="279" customWidth="1"/>
    <col min="13067" max="13067" width="2.7109375" style="279" customWidth="1"/>
    <col min="13068" max="13068" width="8.42578125" style="279" customWidth="1"/>
    <col min="13069" max="13069" width="10.85546875" style="279" customWidth="1"/>
    <col min="13070" max="13070" width="10" style="279" customWidth="1"/>
    <col min="13071" max="13071" width="12.42578125" style="279" customWidth="1"/>
    <col min="13072" max="13072" width="9.42578125" style="279" customWidth="1"/>
    <col min="13073" max="13073" width="5.42578125" style="279" customWidth="1"/>
    <col min="13074" max="13312" width="10.28515625" style="279"/>
    <col min="13313" max="13313" width="13" style="279" customWidth="1"/>
    <col min="13314" max="13314" width="7.7109375" style="279" customWidth="1"/>
    <col min="13315" max="13315" width="16.140625" style="279" customWidth="1"/>
    <col min="13316" max="13317" width="13.7109375" style="279" customWidth="1"/>
    <col min="13318" max="13318" width="11.85546875" style="279" customWidth="1"/>
    <col min="13319" max="13319" width="3" style="279" customWidth="1"/>
    <col min="13320" max="13320" width="6" style="279" customWidth="1"/>
    <col min="13321" max="13321" width="10.28515625" style="279"/>
    <col min="13322" max="13322" width="11.28515625" style="279" customWidth="1"/>
    <col min="13323" max="13323" width="2.7109375" style="279" customWidth="1"/>
    <col min="13324" max="13324" width="8.42578125" style="279" customWidth="1"/>
    <col min="13325" max="13325" width="10.85546875" style="279" customWidth="1"/>
    <col min="13326" max="13326" width="10" style="279" customWidth="1"/>
    <col min="13327" max="13327" width="12.42578125" style="279" customWidth="1"/>
    <col min="13328" max="13328" width="9.42578125" style="279" customWidth="1"/>
    <col min="13329" max="13329" width="5.42578125" style="279" customWidth="1"/>
    <col min="13330" max="13568" width="10.28515625" style="279"/>
    <col min="13569" max="13569" width="13" style="279" customWidth="1"/>
    <col min="13570" max="13570" width="7.7109375" style="279" customWidth="1"/>
    <col min="13571" max="13571" width="16.140625" style="279" customWidth="1"/>
    <col min="13572" max="13573" width="13.7109375" style="279" customWidth="1"/>
    <col min="13574" max="13574" width="11.85546875" style="279" customWidth="1"/>
    <col min="13575" max="13575" width="3" style="279" customWidth="1"/>
    <col min="13576" max="13576" width="6" style="279" customWidth="1"/>
    <col min="13577" max="13577" width="10.28515625" style="279"/>
    <col min="13578" max="13578" width="11.28515625" style="279" customWidth="1"/>
    <col min="13579" max="13579" width="2.7109375" style="279" customWidth="1"/>
    <col min="13580" max="13580" width="8.42578125" style="279" customWidth="1"/>
    <col min="13581" max="13581" width="10.85546875" style="279" customWidth="1"/>
    <col min="13582" max="13582" width="10" style="279" customWidth="1"/>
    <col min="13583" max="13583" width="12.42578125" style="279" customWidth="1"/>
    <col min="13584" max="13584" width="9.42578125" style="279" customWidth="1"/>
    <col min="13585" max="13585" width="5.42578125" style="279" customWidth="1"/>
    <col min="13586" max="13824" width="10.28515625" style="279"/>
    <col min="13825" max="13825" width="13" style="279" customWidth="1"/>
    <col min="13826" max="13826" width="7.7109375" style="279" customWidth="1"/>
    <col min="13827" max="13827" width="16.140625" style="279" customWidth="1"/>
    <col min="13828" max="13829" width="13.7109375" style="279" customWidth="1"/>
    <col min="13830" max="13830" width="11.85546875" style="279" customWidth="1"/>
    <col min="13831" max="13831" width="3" style="279" customWidth="1"/>
    <col min="13832" max="13832" width="6" style="279" customWidth="1"/>
    <col min="13833" max="13833" width="10.28515625" style="279"/>
    <col min="13834" max="13834" width="11.28515625" style="279" customWidth="1"/>
    <col min="13835" max="13835" width="2.7109375" style="279" customWidth="1"/>
    <col min="13836" max="13836" width="8.42578125" style="279" customWidth="1"/>
    <col min="13837" max="13837" width="10.85546875" style="279" customWidth="1"/>
    <col min="13838" max="13838" width="10" style="279" customWidth="1"/>
    <col min="13839" max="13839" width="12.42578125" style="279" customWidth="1"/>
    <col min="13840" max="13840" width="9.42578125" style="279" customWidth="1"/>
    <col min="13841" max="13841" width="5.42578125" style="279" customWidth="1"/>
    <col min="13842" max="14080" width="10.28515625" style="279"/>
    <col min="14081" max="14081" width="13" style="279" customWidth="1"/>
    <col min="14082" max="14082" width="7.7109375" style="279" customWidth="1"/>
    <col min="14083" max="14083" width="16.140625" style="279" customWidth="1"/>
    <col min="14084" max="14085" width="13.7109375" style="279" customWidth="1"/>
    <col min="14086" max="14086" width="11.85546875" style="279" customWidth="1"/>
    <col min="14087" max="14087" width="3" style="279" customWidth="1"/>
    <col min="14088" max="14088" width="6" style="279" customWidth="1"/>
    <col min="14089" max="14089" width="10.28515625" style="279"/>
    <col min="14090" max="14090" width="11.28515625" style="279" customWidth="1"/>
    <col min="14091" max="14091" width="2.7109375" style="279" customWidth="1"/>
    <col min="14092" max="14092" width="8.42578125" style="279" customWidth="1"/>
    <col min="14093" max="14093" width="10.85546875" style="279" customWidth="1"/>
    <col min="14094" max="14094" width="10" style="279" customWidth="1"/>
    <col min="14095" max="14095" width="12.42578125" style="279" customWidth="1"/>
    <col min="14096" max="14096" width="9.42578125" style="279" customWidth="1"/>
    <col min="14097" max="14097" width="5.42578125" style="279" customWidth="1"/>
    <col min="14098" max="14336" width="10.28515625" style="279"/>
    <col min="14337" max="14337" width="13" style="279" customWidth="1"/>
    <col min="14338" max="14338" width="7.7109375" style="279" customWidth="1"/>
    <col min="14339" max="14339" width="16.140625" style="279" customWidth="1"/>
    <col min="14340" max="14341" width="13.7109375" style="279" customWidth="1"/>
    <col min="14342" max="14342" width="11.85546875" style="279" customWidth="1"/>
    <col min="14343" max="14343" width="3" style="279" customWidth="1"/>
    <col min="14344" max="14344" width="6" style="279" customWidth="1"/>
    <col min="14345" max="14345" width="10.28515625" style="279"/>
    <col min="14346" max="14346" width="11.28515625" style="279" customWidth="1"/>
    <col min="14347" max="14347" width="2.7109375" style="279" customWidth="1"/>
    <col min="14348" max="14348" width="8.42578125" style="279" customWidth="1"/>
    <col min="14349" max="14349" width="10.85546875" style="279" customWidth="1"/>
    <col min="14350" max="14350" width="10" style="279" customWidth="1"/>
    <col min="14351" max="14351" width="12.42578125" style="279" customWidth="1"/>
    <col min="14352" max="14352" width="9.42578125" style="279" customWidth="1"/>
    <col min="14353" max="14353" width="5.42578125" style="279" customWidth="1"/>
    <col min="14354" max="14592" width="10.28515625" style="279"/>
    <col min="14593" max="14593" width="13" style="279" customWidth="1"/>
    <col min="14594" max="14594" width="7.7109375" style="279" customWidth="1"/>
    <col min="14595" max="14595" width="16.140625" style="279" customWidth="1"/>
    <col min="14596" max="14597" width="13.7109375" style="279" customWidth="1"/>
    <col min="14598" max="14598" width="11.85546875" style="279" customWidth="1"/>
    <col min="14599" max="14599" width="3" style="279" customWidth="1"/>
    <col min="14600" max="14600" width="6" style="279" customWidth="1"/>
    <col min="14601" max="14601" width="10.28515625" style="279"/>
    <col min="14602" max="14602" width="11.28515625" style="279" customWidth="1"/>
    <col min="14603" max="14603" width="2.7109375" style="279" customWidth="1"/>
    <col min="14604" max="14604" width="8.42578125" style="279" customWidth="1"/>
    <col min="14605" max="14605" width="10.85546875" style="279" customWidth="1"/>
    <col min="14606" max="14606" width="10" style="279" customWidth="1"/>
    <col min="14607" max="14607" width="12.42578125" style="279" customWidth="1"/>
    <col min="14608" max="14608" width="9.42578125" style="279" customWidth="1"/>
    <col min="14609" max="14609" width="5.42578125" style="279" customWidth="1"/>
    <col min="14610" max="14848" width="10.28515625" style="279"/>
    <col min="14849" max="14849" width="13" style="279" customWidth="1"/>
    <col min="14850" max="14850" width="7.7109375" style="279" customWidth="1"/>
    <col min="14851" max="14851" width="16.140625" style="279" customWidth="1"/>
    <col min="14852" max="14853" width="13.7109375" style="279" customWidth="1"/>
    <col min="14854" max="14854" width="11.85546875" style="279" customWidth="1"/>
    <col min="14855" max="14855" width="3" style="279" customWidth="1"/>
    <col min="14856" max="14856" width="6" style="279" customWidth="1"/>
    <col min="14857" max="14857" width="10.28515625" style="279"/>
    <col min="14858" max="14858" width="11.28515625" style="279" customWidth="1"/>
    <col min="14859" max="14859" width="2.7109375" style="279" customWidth="1"/>
    <col min="14860" max="14860" width="8.42578125" style="279" customWidth="1"/>
    <col min="14861" max="14861" width="10.85546875" style="279" customWidth="1"/>
    <col min="14862" max="14862" width="10" style="279" customWidth="1"/>
    <col min="14863" max="14863" width="12.42578125" style="279" customWidth="1"/>
    <col min="14864" max="14864" width="9.42578125" style="279" customWidth="1"/>
    <col min="14865" max="14865" width="5.42578125" style="279" customWidth="1"/>
    <col min="14866" max="15104" width="10.28515625" style="279"/>
    <col min="15105" max="15105" width="13" style="279" customWidth="1"/>
    <col min="15106" max="15106" width="7.7109375" style="279" customWidth="1"/>
    <col min="15107" max="15107" width="16.140625" style="279" customWidth="1"/>
    <col min="15108" max="15109" width="13.7109375" style="279" customWidth="1"/>
    <col min="15110" max="15110" width="11.85546875" style="279" customWidth="1"/>
    <col min="15111" max="15111" width="3" style="279" customWidth="1"/>
    <col min="15112" max="15112" width="6" style="279" customWidth="1"/>
    <col min="15113" max="15113" width="10.28515625" style="279"/>
    <col min="15114" max="15114" width="11.28515625" style="279" customWidth="1"/>
    <col min="15115" max="15115" width="2.7109375" style="279" customWidth="1"/>
    <col min="15116" max="15116" width="8.42578125" style="279" customWidth="1"/>
    <col min="15117" max="15117" width="10.85546875" style="279" customWidth="1"/>
    <col min="15118" max="15118" width="10" style="279" customWidth="1"/>
    <col min="15119" max="15119" width="12.42578125" style="279" customWidth="1"/>
    <col min="15120" max="15120" width="9.42578125" style="279" customWidth="1"/>
    <col min="15121" max="15121" width="5.42578125" style="279" customWidth="1"/>
    <col min="15122" max="15360" width="10.28515625" style="279"/>
    <col min="15361" max="15361" width="13" style="279" customWidth="1"/>
    <col min="15362" max="15362" width="7.7109375" style="279" customWidth="1"/>
    <col min="15363" max="15363" width="16.140625" style="279" customWidth="1"/>
    <col min="15364" max="15365" width="13.7109375" style="279" customWidth="1"/>
    <col min="15366" max="15366" width="11.85546875" style="279" customWidth="1"/>
    <col min="15367" max="15367" width="3" style="279" customWidth="1"/>
    <col min="15368" max="15368" width="6" style="279" customWidth="1"/>
    <col min="15369" max="15369" width="10.28515625" style="279"/>
    <col min="15370" max="15370" width="11.28515625" style="279" customWidth="1"/>
    <col min="15371" max="15371" width="2.7109375" style="279" customWidth="1"/>
    <col min="15372" max="15372" width="8.42578125" style="279" customWidth="1"/>
    <col min="15373" max="15373" width="10.85546875" style="279" customWidth="1"/>
    <col min="15374" max="15374" width="10" style="279" customWidth="1"/>
    <col min="15375" max="15375" width="12.42578125" style="279" customWidth="1"/>
    <col min="15376" max="15376" width="9.42578125" style="279" customWidth="1"/>
    <col min="15377" max="15377" width="5.42578125" style="279" customWidth="1"/>
    <col min="15378" max="15616" width="10.28515625" style="279"/>
    <col min="15617" max="15617" width="13" style="279" customWidth="1"/>
    <col min="15618" max="15618" width="7.7109375" style="279" customWidth="1"/>
    <col min="15619" max="15619" width="16.140625" style="279" customWidth="1"/>
    <col min="15620" max="15621" width="13.7109375" style="279" customWidth="1"/>
    <col min="15622" max="15622" width="11.85546875" style="279" customWidth="1"/>
    <col min="15623" max="15623" width="3" style="279" customWidth="1"/>
    <col min="15624" max="15624" width="6" style="279" customWidth="1"/>
    <col min="15625" max="15625" width="10.28515625" style="279"/>
    <col min="15626" max="15626" width="11.28515625" style="279" customWidth="1"/>
    <col min="15627" max="15627" width="2.7109375" style="279" customWidth="1"/>
    <col min="15628" max="15628" width="8.42578125" style="279" customWidth="1"/>
    <col min="15629" max="15629" width="10.85546875" style="279" customWidth="1"/>
    <col min="15630" max="15630" width="10" style="279" customWidth="1"/>
    <col min="15631" max="15631" width="12.42578125" style="279" customWidth="1"/>
    <col min="15632" max="15632" width="9.42578125" style="279" customWidth="1"/>
    <col min="15633" max="15633" width="5.42578125" style="279" customWidth="1"/>
    <col min="15634" max="15872" width="10.28515625" style="279"/>
    <col min="15873" max="15873" width="13" style="279" customWidth="1"/>
    <col min="15874" max="15874" width="7.7109375" style="279" customWidth="1"/>
    <col min="15875" max="15875" width="16.140625" style="279" customWidth="1"/>
    <col min="15876" max="15877" width="13.7109375" style="279" customWidth="1"/>
    <col min="15878" max="15878" width="11.85546875" style="279" customWidth="1"/>
    <col min="15879" max="15879" width="3" style="279" customWidth="1"/>
    <col min="15880" max="15880" width="6" style="279" customWidth="1"/>
    <col min="15881" max="15881" width="10.28515625" style="279"/>
    <col min="15882" max="15882" width="11.28515625" style="279" customWidth="1"/>
    <col min="15883" max="15883" width="2.7109375" style="279" customWidth="1"/>
    <col min="15884" max="15884" width="8.42578125" style="279" customWidth="1"/>
    <col min="15885" max="15885" width="10.85546875" style="279" customWidth="1"/>
    <col min="15886" max="15886" width="10" style="279" customWidth="1"/>
    <col min="15887" max="15887" width="12.42578125" style="279" customWidth="1"/>
    <col min="15888" max="15888" width="9.42578125" style="279" customWidth="1"/>
    <col min="15889" max="15889" width="5.42578125" style="279" customWidth="1"/>
    <col min="15890" max="16128" width="10.28515625" style="279"/>
    <col min="16129" max="16129" width="13" style="279" customWidth="1"/>
    <col min="16130" max="16130" width="7.7109375" style="279" customWidth="1"/>
    <col min="16131" max="16131" width="16.140625" style="279" customWidth="1"/>
    <col min="16132" max="16133" width="13.7109375" style="279" customWidth="1"/>
    <col min="16134" max="16134" width="11.85546875" style="279" customWidth="1"/>
    <col min="16135" max="16135" width="3" style="279" customWidth="1"/>
    <col min="16136" max="16136" width="6" style="279" customWidth="1"/>
    <col min="16137" max="16137" width="10.28515625" style="279"/>
    <col min="16138" max="16138" width="11.28515625" style="279" customWidth="1"/>
    <col min="16139" max="16139" width="2.7109375" style="279" customWidth="1"/>
    <col min="16140" max="16140" width="8.42578125" style="279" customWidth="1"/>
    <col min="16141" max="16141" width="10.85546875" style="279" customWidth="1"/>
    <col min="16142" max="16142" width="10" style="279" customWidth="1"/>
    <col min="16143" max="16143" width="12.42578125" style="279" customWidth="1"/>
    <col min="16144" max="16144" width="9.42578125" style="279" customWidth="1"/>
    <col min="16145" max="16145" width="5.42578125" style="279" customWidth="1"/>
    <col min="16146" max="16384" width="10.28515625" style="279"/>
  </cols>
  <sheetData>
    <row r="1" spans="1:16" ht="11.25" customHeight="1">
      <c r="A1" s="683" t="s">
        <v>203</v>
      </c>
      <c r="B1" s="683"/>
      <c r="C1" s="683"/>
      <c r="D1" s="683"/>
      <c r="E1" s="683"/>
      <c r="F1" s="683"/>
      <c r="G1" s="683"/>
      <c r="H1" s="683"/>
      <c r="I1" s="683"/>
      <c r="J1" s="683"/>
      <c r="K1" s="683"/>
      <c r="L1" s="683"/>
      <c r="M1" s="683"/>
      <c r="N1" s="683"/>
      <c r="O1" s="683"/>
      <c r="P1" s="683"/>
    </row>
    <row r="2" spans="1:16" s="280" customFormat="1" ht="12.75" customHeight="1">
      <c r="A2" s="663" t="s">
        <v>326</v>
      </c>
      <c r="B2" s="663"/>
      <c r="C2" s="663"/>
      <c r="D2" s="663"/>
      <c r="E2" s="663"/>
      <c r="F2" s="663"/>
      <c r="G2" s="663"/>
      <c r="H2" s="663"/>
      <c r="I2" s="663"/>
      <c r="J2" s="370"/>
      <c r="K2" s="370"/>
      <c r="L2" s="370"/>
      <c r="M2" s="370"/>
      <c r="N2" s="370"/>
      <c r="O2" s="370"/>
      <c r="P2" s="370"/>
    </row>
    <row r="3" spans="1:16" s="280" customFormat="1" ht="12.75" customHeight="1">
      <c r="A3" s="663" t="s">
        <v>613</v>
      </c>
      <c r="B3" s="663"/>
      <c r="C3" s="663"/>
      <c r="D3" s="663"/>
      <c r="E3" s="663"/>
      <c r="F3" s="663"/>
      <c r="G3" s="663"/>
      <c r="H3" s="663"/>
      <c r="I3" s="663"/>
      <c r="J3" s="370"/>
      <c r="K3" s="370"/>
      <c r="L3" s="370"/>
      <c r="M3" s="370"/>
      <c r="N3" s="370"/>
      <c r="O3" s="370"/>
      <c r="P3" s="370"/>
    </row>
    <row r="4" spans="1:16" s="280" customFormat="1" ht="12.75" customHeight="1">
      <c r="A4" s="664" t="s">
        <v>415</v>
      </c>
      <c r="B4" s="664"/>
      <c r="C4" s="664"/>
      <c r="D4" s="664"/>
      <c r="E4" s="664"/>
      <c r="F4" s="664"/>
      <c r="G4" s="664"/>
      <c r="H4" s="664"/>
      <c r="I4" s="664"/>
      <c r="J4" s="371"/>
      <c r="K4" s="371"/>
      <c r="L4" s="371"/>
      <c r="M4" s="371"/>
      <c r="N4" s="371"/>
      <c r="O4" s="371"/>
      <c r="P4" s="371"/>
    </row>
    <row r="5" spans="1:16" s="280" customFormat="1" ht="12.75" customHeight="1">
      <c r="A5" s="664" t="s">
        <v>416</v>
      </c>
      <c r="B5" s="664"/>
      <c r="C5" s="664"/>
      <c r="D5" s="664"/>
      <c r="E5" s="664"/>
      <c r="F5" s="664"/>
      <c r="G5" s="664"/>
      <c r="H5" s="664"/>
      <c r="I5" s="664"/>
      <c r="J5" s="371"/>
      <c r="K5" s="371"/>
      <c r="L5" s="371"/>
      <c r="M5" s="371"/>
      <c r="N5" s="371"/>
      <c r="O5" s="371"/>
      <c r="P5" s="371"/>
    </row>
    <row r="6" spans="1:16" ht="12.75" customHeight="1">
      <c r="A6" s="282"/>
      <c r="B6" s="282"/>
      <c r="C6" s="281"/>
      <c r="D6" s="283"/>
      <c r="E6" s="283"/>
      <c r="F6" s="283"/>
      <c r="G6" s="282"/>
      <c r="H6" s="282"/>
      <c r="I6" s="316" t="s">
        <v>417</v>
      </c>
      <c r="J6" s="286"/>
      <c r="K6" s="287"/>
      <c r="P6" s="279"/>
    </row>
    <row r="7" spans="1:16" ht="11.25" customHeight="1">
      <c r="C7" s="286"/>
      <c r="D7" s="286"/>
      <c r="E7" s="286"/>
      <c r="F7" s="286"/>
      <c r="G7" s="286"/>
      <c r="H7" s="286"/>
      <c r="I7" s="286"/>
      <c r="J7" s="286"/>
      <c r="K7" s="287"/>
      <c r="L7" s="286"/>
      <c r="M7" s="286"/>
      <c r="N7" s="286"/>
      <c r="O7" s="372"/>
    </row>
    <row r="9" spans="1:16" s="178" customFormat="1" ht="12.75" customHeight="1">
      <c r="A9" s="667" t="s">
        <v>246</v>
      </c>
      <c r="B9" s="667"/>
      <c r="C9" s="373" t="s">
        <v>418</v>
      </c>
      <c r="D9" s="374" t="s">
        <v>355</v>
      </c>
      <c r="E9" s="374" t="s">
        <v>358</v>
      </c>
      <c r="F9" s="681" t="s">
        <v>419</v>
      </c>
      <c r="G9" s="681"/>
      <c r="H9" s="681" t="s">
        <v>419</v>
      </c>
      <c r="I9" s="681"/>
      <c r="J9" s="375"/>
      <c r="K9" s="280"/>
      <c r="L9" s="280"/>
      <c r="M9" s="280"/>
      <c r="N9" s="280"/>
    </row>
    <row r="10" spans="1:16" s="178" customFormat="1" ht="12.75" customHeight="1">
      <c r="A10" s="667"/>
      <c r="B10" s="667"/>
      <c r="C10" s="376" t="s">
        <v>420</v>
      </c>
      <c r="D10" s="377" t="s">
        <v>421</v>
      </c>
      <c r="E10" s="377" t="s">
        <v>421</v>
      </c>
      <c r="F10" s="682">
        <v>43555</v>
      </c>
      <c r="G10" s="682"/>
      <c r="H10" s="682">
        <v>43190</v>
      </c>
      <c r="I10" s="682"/>
      <c r="J10" s="280"/>
      <c r="K10" s="280"/>
      <c r="L10" s="280"/>
      <c r="M10" s="280"/>
      <c r="N10" s="280"/>
    </row>
    <row r="11" spans="1:16" s="280" customFormat="1" ht="12.75" customHeight="1">
      <c r="A11" s="375"/>
      <c r="B11" s="378"/>
      <c r="C11" s="379"/>
      <c r="D11" s="379"/>
      <c r="E11" s="379"/>
      <c r="F11" s="380"/>
      <c r="G11" s="381"/>
      <c r="H11" s="380"/>
      <c r="I11" s="381"/>
      <c r="M11" s="382"/>
    </row>
    <row r="12" spans="1:16" s="280" customFormat="1" ht="12.75" customHeight="1" thickBot="1">
      <c r="A12" s="383" t="s">
        <v>422</v>
      </c>
      <c r="B12" s="384"/>
      <c r="C12" s="385"/>
      <c r="D12" s="386"/>
      <c r="E12" s="385"/>
      <c r="F12" s="387"/>
      <c r="G12" s="385"/>
      <c r="H12" s="388"/>
      <c r="I12" s="385"/>
    </row>
    <row r="13" spans="1:16" s="280" customFormat="1" ht="12.75" customHeight="1">
      <c r="A13" s="389"/>
      <c r="B13" s="390"/>
      <c r="C13" s="391"/>
      <c r="D13" s="392"/>
      <c r="E13" s="391"/>
      <c r="F13" s="393"/>
      <c r="G13" s="394"/>
      <c r="H13" s="395"/>
      <c r="I13" s="396"/>
    </row>
    <row r="14" spans="1:16" s="280" customFormat="1" ht="12.75" customHeight="1">
      <c r="A14" s="397" t="s">
        <v>423</v>
      </c>
      <c r="B14" s="398" t="s">
        <v>19</v>
      </c>
      <c r="C14" s="399">
        <v>5638379393</v>
      </c>
      <c r="D14" s="399">
        <v>2872854863</v>
      </c>
      <c r="E14" s="400">
        <v>3373163678</v>
      </c>
      <c r="F14" s="685">
        <f>+C14+D14-E14</f>
        <v>5138070578</v>
      </c>
      <c r="G14" s="685"/>
      <c r="H14" s="401"/>
      <c r="I14" s="402">
        <v>8944101798</v>
      </c>
      <c r="J14" s="403"/>
      <c r="K14" s="632"/>
      <c r="M14" s="632"/>
    </row>
    <row r="15" spans="1:16" s="280" customFormat="1" ht="12.75" hidden="1" customHeight="1">
      <c r="A15" s="397" t="s">
        <v>424</v>
      </c>
      <c r="B15" s="398" t="s">
        <v>23</v>
      </c>
      <c r="C15" s="399">
        <v>0</v>
      </c>
      <c r="D15" s="399"/>
      <c r="E15" s="400"/>
      <c r="F15" s="685">
        <f>+C15+D15-E15</f>
        <v>0</v>
      </c>
      <c r="G15" s="685"/>
      <c r="H15" s="401"/>
      <c r="I15" s="402"/>
      <c r="J15" s="403"/>
    </row>
    <row r="16" spans="1:16" s="280" customFormat="1" ht="12.75" hidden="1" customHeight="1">
      <c r="A16" s="397" t="s">
        <v>425</v>
      </c>
      <c r="B16" s="398" t="s">
        <v>23</v>
      </c>
      <c r="C16" s="399">
        <v>0</v>
      </c>
      <c r="D16" s="399"/>
      <c r="E16" s="399"/>
      <c r="F16" s="685">
        <f>+C16+D16-E16</f>
        <v>0</v>
      </c>
      <c r="G16" s="685"/>
      <c r="H16" s="401"/>
      <c r="I16" s="402"/>
      <c r="J16" s="403"/>
    </row>
    <row r="17" spans="1:16" s="280" customFormat="1" ht="12.75" hidden="1" customHeight="1">
      <c r="A17" s="397" t="s">
        <v>426</v>
      </c>
      <c r="B17" s="398" t="s">
        <v>23</v>
      </c>
      <c r="C17" s="399">
        <v>0</v>
      </c>
      <c r="D17" s="399"/>
      <c r="E17" s="400"/>
      <c r="F17" s="685">
        <f>+C17+D17-E17</f>
        <v>0</v>
      </c>
      <c r="G17" s="685"/>
      <c r="H17" s="401"/>
      <c r="I17" s="402"/>
      <c r="J17" s="403"/>
    </row>
    <row r="18" spans="1:16" s="280" customFormat="1" ht="12.75" customHeight="1">
      <c r="A18" s="404"/>
      <c r="B18" s="405"/>
      <c r="C18" s="406"/>
      <c r="D18" s="406"/>
      <c r="E18" s="400"/>
      <c r="F18" s="685"/>
      <c r="G18" s="685"/>
      <c r="H18" s="407"/>
      <c r="I18" s="408"/>
      <c r="J18" s="403"/>
      <c r="K18" s="632"/>
    </row>
    <row r="19" spans="1:16" s="178" customFormat="1" ht="12.75" customHeight="1" thickBot="1">
      <c r="A19" s="409" t="s">
        <v>167</v>
      </c>
      <c r="B19" s="410"/>
      <c r="C19" s="411">
        <f>SUM(C14:C18)</f>
        <v>5638379393</v>
      </c>
      <c r="D19" s="411">
        <f>SUM(D14:D18)</f>
        <v>2872854863</v>
      </c>
      <c r="E19" s="412">
        <f>SUM(E14:E18)</f>
        <v>3373163678</v>
      </c>
      <c r="F19" s="684">
        <f>SUM(F14:G18)</f>
        <v>5138070578</v>
      </c>
      <c r="G19" s="684"/>
      <c r="H19" s="684">
        <f>SUM(H14:I18)</f>
        <v>8944101798</v>
      </c>
      <c r="I19" s="684"/>
      <c r="J19" s="403"/>
      <c r="K19" s="632"/>
      <c r="L19" s="280"/>
      <c r="M19" s="280"/>
      <c r="N19" s="280"/>
    </row>
    <row r="20" spans="1:16" ht="11.25" customHeight="1">
      <c r="C20" s="413"/>
      <c r="D20" s="413"/>
      <c r="E20" s="413"/>
      <c r="F20" s="413"/>
      <c r="G20" s="413"/>
      <c r="H20" s="413"/>
      <c r="I20" s="413"/>
      <c r="J20" s="413"/>
      <c r="K20" s="414"/>
      <c r="L20" s="413"/>
      <c r="M20" s="413"/>
      <c r="N20" s="413"/>
      <c r="O20" s="413"/>
      <c r="P20" s="413"/>
    </row>
    <row r="21" spans="1:16" ht="16.149999999999999" customHeight="1">
      <c r="A21" s="178"/>
      <c r="C21" s="413"/>
      <c r="D21" s="413"/>
      <c r="E21" s="413"/>
      <c r="F21" s="415"/>
      <c r="G21" s="415"/>
      <c r="H21" s="415"/>
      <c r="I21" s="415"/>
      <c r="J21" s="413"/>
      <c r="K21" s="414"/>
      <c r="L21" s="413"/>
      <c r="M21" s="413"/>
      <c r="N21" s="413"/>
      <c r="O21" s="413"/>
      <c r="P21" s="413"/>
    </row>
    <row r="22" spans="1:16" ht="12.75" hidden="1" customHeight="1">
      <c r="A22" s="416" t="s">
        <v>427</v>
      </c>
      <c r="C22" s="413"/>
      <c r="D22" s="413"/>
      <c r="E22" s="413"/>
      <c r="F22" s="413"/>
      <c r="G22" s="413"/>
      <c r="H22" s="413"/>
      <c r="I22" s="413"/>
      <c r="J22" s="413"/>
      <c r="L22" s="413"/>
      <c r="M22" s="413"/>
      <c r="N22" s="413"/>
      <c r="O22" s="413"/>
      <c r="P22" s="413"/>
    </row>
    <row r="23" spans="1:16" ht="11.25" customHeight="1">
      <c r="D23" s="413"/>
      <c r="I23" s="413"/>
    </row>
    <row r="24" spans="1:16" ht="11.25" customHeight="1">
      <c r="I24" s="413"/>
    </row>
    <row r="25" spans="1:16" ht="11.25" customHeight="1">
      <c r="I25" s="413"/>
    </row>
    <row r="26" spans="1:16" ht="11.25" customHeight="1">
      <c r="I26" s="413"/>
    </row>
    <row r="27" spans="1:16" ht="11.25" customHeight="1">
      <c r="I27" s="413"/>
    </row>
    <row r="28" spans="1:16" ht="12.75" customHeight="1">
      <c r="D28" s="417"/>
      <c r="I28" s="413"/>
    </row>
    <row r="29" spans="1:16" ht="11.25" customHeight="1">
      <c r="I29" s="413"/>
    </row>
    <row r="30" spans="1:16" ht="11.25" customHeight="1">
      <c r="I30" s="413"/>
    </row>
    <row r="31" spans="1:16" ht="11.25" customHeight="1">
      <c r="I31" s="413"/>
    </row>
  </sheetData>
  <sheetProtection selectLockedCells="1" selectUnlockedCells="1"/>
  <mergeCells count="17">
    <mergeCell ref="H19:I19"/>
    <mergeCell ref="F14:G14"/>
    <mergeCell ref="F15:G15"/>
    <mergeCell ref="F16:G16"/>
    <mergeCell ref="F17:G17"/>
    <mergeCell ref="F18:G18"/>
    <mergeCell ref="F19:G19"/>
    <mergeCell ref="A1:P1"/>
    <mergeCell ref="A2:I2"/>
    <mergeCell ref="A3:I3"/>
    <mergeCell ref="A4:I4"/>
    <mergeCell ref="A5:I5"/>
    <mergeCell ref="A9:B10"/>
    <mergeCell ref="F9:G9"/>
    <mergeCell ref="H9:I9"/>
    <mergeCell ref="F10:G10"/>
    <mergeCell ref="H10:I10"/>
  </mergeCells>
  <pageMargins left="1.0629921259842521" right="0.78740157480314965" top="1.5748031496062993" bottom="0.98425196850393704" header="0.51181102362204722" footer="0.51181102362204722"/>
  <pageSetup paperSize="9" scale="84" firstPageNumber="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O40"/>
  <sheetViews>
    <sheetView zoomScale="90" zoomScaleNormal="90" workbookViewId="0">
      <selection activeCell="D34" sqref="D34"/>
    </sheetView>
  </sheetViews>
  <sheetFormatPr baseColWidth="10" defaultColWidth="10.28515625" defaultRowHeight="11.25" customHeight="1"/>
  <cols>
    <col min="1" max="1" width="1.7109375" style="279" customWidth="1"/>
    <col min="2" max="2" width="2.28515625" style="285" customWidth="1"/>
    <col min="3" max="3" width="46.140625" style="285" customWidth="1"/>
    <col min="4" max="4" width="15.5703125" style="285" customWidth="1"/>
    <col min="5" max="5" width="20.140625" style="285" customWidth="1"/>
    <col min="6" max="6" width="16" style="285" customWidth="1"/>
    <col min="7" max="7" width="17.7109375" style="285" customWidth="1"/>
    <col min="8" max="8" width="2.5703125" style="285" customWidth="1"/>
    <col min="9" max="9" width="15.28515625" style="285" bestFit="1" customWidth="1"/>
    <col min="10" max="10" width="2.7109375" style="289" customWidth="1"/>
    <col min="11" max="11" width="19.85546875" style="285" customWidth="1"/>
    <col min="12" max="12" width="8.42578125" style="285" customWidth="1"/>
    <col min="13" max="13" width="10" style="285" customWidth="1"/>
    <col min="14" max="14" width="12.42578125" style="285" customWidth="1"/>
    <col min="15" max="15" width="9.42578125" style="285" customWidth="1"/>
    <col min="16" max="16" width="5.42578125" style="279" customWidth="1"/>
    <col min="17" max="256" width="10.28515625" style="279"/>
    <col min="257" max="257" width="1.7109375" style="279" customWidth="1"/>
    <col min="258" max="258" width="2.28515625" style="279" customWidth="1"/>
    <col min="259" max="259" width="55" style="279" customWidth="1"/>
    <col min="260" max="260" width="15.5703125" style="279" customWidth="1"/>
    <col min="261" max="261" width="20.140625" style="279" customWidth="1"/>
    <col min="262" max="262" width="16" style="279" customWidth="1"/>
    <col min="263" max="263" width="17.7109375" style="279" customWidth="1"/>
    <col min="264" max="264" width="2.5703125" style="279" customWidth="1"/>
    <col min="265" max="265" width="14.28515625" style="279" customWidth="1"/>
    <col min="266" max="266" width="2.7109375" style="279" customWidth="1"/>
    <col min="267" max="267" width="19.85546875" style="279" customWidth="1"/>
    <col min="268" max="268" width="8.42578125" style="279" customWidth="1"/>
    <col min="269" max="269" width="10" style="279" customWidth="1"/>
    <col min="270" max="270" width="12.42578125" style="279" customWidth="1"/>
    <col min="271" max="271" width="9.42578125" style="279" customWidth="1"/>
    <col min="272" max="272" width="5.42578125" style="279" customWidth="1"/>
    <col min="273" max="512" width="10.28515625" style="279"/>
    <col min="513" max="513" width="1.7109375" style="279" customWidth="1"/>
    <col min="514" max="514" width="2.28515625" style="279" customWidth="1"/>
    <col min="515" max="515" width="55" style="279" customWidth="1"/>
    <col min="516" max="516" width="15.5703125" style="279" customWidth="1"/>
    <col min="517" max="517" width="20.140625" style="279" customWidth="1"/>
    <col min="518" max="518" width="16" style="279" customWidth="1"/>
    <col min="519" max="519" width="17.7109375" style="279" customWidth="1"/>
    <col min="520" max="520" width="2.5703125" style="279" customWidth="1"/>
    <col min="521" max="521" width="14.28515625" style="279" customWidth="1"/>
    <col min="522" max="522" width="2.7109375" style="279" customWidth="1"/>
    <col min="523" max="523" width="19.85546875" style="279" customWidth="1"/>
    <col min="524" max="524" width="8.42578125" style="279" customWidth="1"/>
    <col min="525" max="525" width="10" style="279" customWidth="1"/>
    <col min="526" max="526" width="12.42578125" style="279" customWidth="1"/>
    <col min="527" max="527" width="9.42578125" style="279" customWidth="1"/>
    <col min="528" max="528" width="5.42578125" style="279" customWidth="1"/>
    <col min="529" max="768" width="10.28515625" style="279"/>
    <col min="769" max="769" width="1.7109375" style="279" customWidth="1"/>
    <col min="770" max="770" width="2.28515625" style="279" customWidth="1"/>
    <col min="771" max="771" width="55" style="279" customWidth="1"/>
    <col min="772" max="772" width="15.5703125" style="279" customWidth="1"/>
    <col min="773" max="773" width="20.140625" style="279" customWidth="1"/>
    <col min="774" max="774" width="16" style="279" customWidth="1"/>
    <col min="775" max="775" width="17.7109375" style="279" customWidth="1"/>
    <col min="776" max="776" width="2.5703125" style="279" customWidth="1"/>
    <col min="777" max="777" width="14.28515625" style="279" customWidth="1"/>
    <col min="778" max="778" width="2.7109375" style="279" customWidth="1"/>
    <col min="779" max="779" width="19.85546875" style="279" customWidth="1"/>
    <col min="780" max="780" width="8.42578125" style="279" customWidth="1"/>
    <col min="781" max="781" width="10" style="279" customWidth="1"/>
    <col min="782" max="782" width="12.42578125" style="279" customWidth="1"/>
    <col min="783" max="783" width="9.42578125" style="279" customWidth="1"/>
    <col min="784" max="784" width="5.42578125" style="279" customWidth="1"/>
    <col min="785" max="1024" width="10.28515625" style="279"/>
    <col min="1025" max="1025" width="1.7109375" style="279" customWidth="1"/>
    <col min="1026" max="1026" width="2.28515625" style="279" customWidth="1"/>
    <col min="1027" max="1027" width="55" style="279" customWidth="1"/>
    <col min="1028" max="1028" width="15.5703125" style="279" customWidth="1"/>
    <col min="1029" max="1029" width="20.140625" style="279" customWidth="1"/>
    <col min="1030" max="1030" width="16" style="279" customWidth="1"/>
    <col min="1031" max="1031" width="17.7109375" style="279" customWidth="1"/>
    <col min="1032" max="1032" width="2.5703125" style="279" customWidth="1"/>
    <col min="1033" max="1033" width="14.28515625" style="279" customWidth="1"/>
    <col min="1034" max="1034" width="2.7109375" style="279" customWidth="1"/>
    <col min="1035" max="1035" width="19.85546875" style="279" customWidth="1"/>
    <col min="1036" max="1036" width="8.42578125" style="279" customWidth="1"/>
    <col min="1037" max="1037" width="10" style="279" customWidth="1"/>
    <col min="1038" max="1038" width="12.42578125" style="279" customWidth="1"/>
    <col min="1039" max="1039" width="9.42578125" style="279" customWidth="1"/>
    <col min="1040" max="1040" width="5.42578125" style="279" customWidth="1"/>
    <col min="1041" max="1280" width="10.28515625" style="279"/>
    <col min="1281" max="1281" width="1.7109375" style="279" customWidth="1"/>
    <col min="1282" max="1282" width="2.28515625" style="279" customWidth="1"/>
    <col min="1283" max="1283" width="55" style="279" customWidth="1"/>
    <col min="1284" max="1284" width="15.5703125" style="279" customWidth="1"/>
    <col min="1285" max="1285" width="20.140625" style="279" customWidth="1"/>
    <col min="1286" max="1286" width="16" style="279" customWidth="1"/>
    <col min="1287" max="1287" width="17.7109375" style="279" customWidth="1"/>
    <col min="1288" max="1288" width="2.5703125" style="279" customWidth="1"/>
    <col min="1289" max="1289" width="14.28515625" style="279" customWidth="1"/>
    <col min="1290" max="1290" width="2.7109375" style="279" customWidth="1"/>
    <col min="1291" max="1291" width="19.85546875" style="279" customWidth="1"/>
    <col min="1292" max="1292" width="8.42578125" style="279" customWidth="1"/>
    <col min="1293" max="1293" width="10" style="279" customWidth="1"/>
    <col min="1294" max="1294" width="12.42578125" style="279" customWidth="1"/>
    <col min="1295" max="1295" width="9.42578125" style="279" customWidth="1"/>
    <col min="1296" max="1296" width="5.42578125" style="279" customWidth="1"/>
    <col min="1297" max="1536" width="10.28515625" style="279"/>
    <col min="1537" max="1537" width="1.7109375" style="279" customWidth="1"/>
    <col min="1538" max="1538" width="2.28515625" style="279" customWidth="1"/>
    <col min="1539" max="1539" width="55" style="279" customWidth="1"/>
    <col min="1540" max="1540" width="15.5703125" style="279" customWidth="1"/>
    <col min="1541" max="1541" width="20.140625" style="279" customWidth="1"/>
    <col min="1542" max="1542" width="16" style="279" customWidth="1"/>
    <col min="1543" max="1543" width="17.7109375" style="279" customWidth="1"/>
    <col min="1544" max="1544" width="2.5703125" style="279" customWidth="1"/>
    <col min="1545" max="1545" width="14.28515625" style="279" customWidth="1"/>
    <col min="1546" max="1546" width="2.7109375" style="279" customWidth="1"/>
    <col min="1547" max="1547" width="19.85546875" style="279" customWidth="1"/>
    <col min="1548" max="1548" width="8.42578125" style="279" customWidth="1"/>
    <col min="1549" max="1549" width="10" style="279" customWidth="1"/>
    <col min="1550" max="1550" width="12.42578125" style="279" customWidth="1"/>
    <col min="1551" max="1551" width="9.42578125" style="279" customWidth="1"/>
    <col min="1552" max="1552" width="5.42578125" style="279" customWidth="1"/>
    <col min="1553" max="1792" width="10.28515625" style="279"/>
    <col min="1793" max="1793" width="1.7109375" style="279" customWidth="1"/>
    <col min="1794" max="1794" width="2.28515625" style="279" customWidth="1"/>
    <col min="1795" max="1795" width="55" style="279" customWidth="1"/>
    <col min="1796" max="1796" width="15.5703125" style="279" customWidth="1"/>
    <col min="1797" max="1797" width="20.140625" style="279" customWidth="1"/>
    <col min="1798" max="1798" width="16" style="279" customWidth="1"/>
    <col min="1799" max="1799" width="17.7109375" style="279" customWidth="1"/>
    <col min="1800" max="1800" width="2.5703125" style="279" customWidth="1"/>
    <col min="1801" max="1801" width="14.28515625" style="279" customWidth="1"/>
    <col min="1802" max="1802" width="2.7109375" style="279" customWidth="1"/>
    <col min="1803" max="1803" width="19.85546875" style="279" customWidth="1"/>
    <col min="1804" max="1804" width="8.42578125" style="279" customWidth="1"/>
    <col min="1805" max="1805" width="10" style="279" customWidth="1"/>
    <col min="1806" max="1806" width="12.42578125" style="279" customWidth="1"/>
    <col min="1807" max="1807" width="9.42578125" style="279" customWidth="1"/>
    <col min="1808" max="1808" width="5.42578125" style="279" customWidth="1"/>
    <col min="1809" max="2048" width="10.28515625" style="279"/>
    <col min="2049" max="2049" width="1.7109375" style="279" customWidth="1"/>
    <col min="2050" max="2050" width="2.28515625" style="279" customWidth="1"/>
    <col min="2051" max="2051" width="55" style="279" customWidth="1"/>
    <col min="2052" max="2052" width="15.5703125" style="279" customWidth="1"/>
    <col min="2053" max="2053" width="20.140625" style="279" customWidth="1"/>
    <col min="2054" max="2054" width="16" style="279" customWidth="1"/>
    <col min="2055" max="2055" width="17.7109375" style="279" customWidth="1"/>
    <col min="2056" max="2056" width="2.5703125" style="279" customWidth="1"/>
    <col min="2057" max="2057" width="14.28515625" style="279" customWidth="1"/>
    <col min="2058" max="2058" width="2.7109375" style="279" customWidth="1"/>
    <col min="2059" max="2059" width="19.85546875" style="279" customWidth="1"/>
    <col min="2060" max="2060" width="8.42578125" style="279" customWidth="1"/>
    <col min="2061" max="2061" width="10" style="279" customWidth="1"/>
    <col min="2062" max="2062" width="12.42578125" style="279" customWidth="1"/>
    <col min="2063" max="2063" width="9.42578125" style="279" customWidth="1"/>
    <col min="2064" max="2064" width="5.42578125" style="279" customWidth="1"/>
    <col min="2065" max="2304" width="10.28515625" style="279"/>
    <col min="2305" max="2305" width="1.7109375" style="279" customWidth="1"/>
    <col min="2306" max="2306" width="2.28515625" style="279" customWidth="1"/>
    <col min="2307" max="2307" width="55" style="279" customWidth="1"/>
    <col min="2308" max="2308" width="15.5703125" style="279" customWidth="1"/>
    <col min="2309" max="2309" width="20.140625" style="279" customWidth="1"/>
    <col min="2310" max="2310" width="16" style="279" customWidth="1"/>
    <col min="2311" max="2311" width="17.7109375" style="279" customWidth="1"/>
    <col min="2312" max="2312" width="2.5703125" style="279" customWidth="1"/>
    <col min="2313" max="2313" width="14.28515625" style="279" customWidth="1"/>
    <col min="2314" max="2314" width="2.7109375" style="279" customWidth="1"/>
    <col min="2315" max="2315" width="19.85546875" style="279" customWidth="1"/>
    <col min="2316" max="2316" width="8.42578125" style="279" customWidth="1"/>
    <col min="2317" max="2317" width="10" style="279" customWidth="1"/>
    <col min="2318" max="2318" width="12.42578125" style="279" customWidth="1"/>
    <col min="2319" max="2319" width="9.42578125" style="279" customWidth="1"/>
    <col min="2320" max="2320" width="5.42578125" style="279" customWidth="1"/>
    <col min="2321" max="2560" width="10.28515625" style="279"/>
    <col min="2561" max="2561" width="1.7109375" style="279" customWidth="1"/>
    <col min="2562" max="2562" width="2.28515625" style="279" customWidth="1"/>
    <col min="2563" max="2563" width="55" style="279" customWidth="1"/>
    <col min="2564" max="2564" width="15.5703125" style="279" customWidth="1"/>
    <col min="2565" max="2565" width="20.140625" style="279" customWidth="1"/>
    <col min="2566" max="2566" width="16" style="279" customWidth="1"/>
    <col min="2567" max="2567" width="17.7109375" style="279" customWidth="1"/>
    <col min="2568" max="2568" width="2.5703125" style="279" customWidth="1"/>
    <col min="2569" max="2569" width="14.28515625" style="279" customWidth="1"/>
    <col min="2570" max="2570" width="2.7109375" style="279" customWidth="1"/>
    <col min="2571" max="2571" width="19.85546875" style="279" customWidth="1"/>
    <col min="2572" max="2572" width="8.42578125" style="279" customWidth="1"/>
    <col min="2573" max="2573" width="10" style="279" customWidth="1"/>
    <col min="2574" max="2574" width="12.42578125" style="279" customWidth="1"/>
    <col min="2575" max="2575" width="9.42578125" style="279" customWidth="1"/>
    <col min="2576" max="2576" width="5.42578125" style="279" customWidth="1"/>
    <col min="2577" max="2816" width="10.28515625" style="279"/>
    <col min="2817" max="2817" width="1.7109375" style="279" customWidth="1"/>
    <col min="2818" max="2818" width="2.28515625" style="279" customWidth="1"/>
    <col min="2819" max="2819" width="55" style="279" customWidth="1"/>
    <col min="2820" max="2820" width="15.5703125" style="279" customWidth="1"/>
    <col min="2821" max="2821" width="20.140625" style="279" customWidth="1"/>
    <col min="2822" max="2822" width="16" style="279" customWidth="1"/>
    <col min="2823" max="2823" width="17.7109375" style="279" customWidth="1"/>
    <col min="2824" max="2824" width="2.5703125" style="279" customWidth="1"/>
    <col min="2825" max="2825" width="14.28515625" style="279" customWidth="1"/>
    <col min="2826" max="2826" width="2.7109375" style="279" customWidth="1"/>
    <col min="2827" max="2827" width="19.85546875" style="279" customWidth="1"/>
    <col min="2828" max="2828" width="8.42578125" style="279" customWidth="1"/>
    <col min="2829" max="2829" width="10" style="279" customWidth="1"/>
    <col min="2830" max="2830" width="12.42578125" style="279" customWidth="1"/>
    <col min="2831" max="2831" width="9.42578125" style="279" customWidth="1"/>
    <col min="2832" max="2832" width="5.42578125" style="279" customWidth="1"/>
    <col min="2833" max="3072" width="10.28515625" style="279"/>
    <col min="3073" max="3073" width="1.7109375" style="279" customWidth="1"/>
    <col min="3074" max="3074" width="2.28515625" style="279" customWidth="1"/>
    <col min="3075" max="3075" width="55" style="279" customWidth="1"/>
    <col min="3076" max="3076" width="15.5703125" style="279" customWidth="1"/>
    <col min="3077" max="3077" width="20.140625" style="279" customWidth="1"/>
    <col min="3078" max="3078" width="16" style="279" customWidth="1"/>
    <col min="3079" max="3079" width="17.7109375" style="279" customWidth="1"/>
    <col min="3080" max="3080" width="2.5703125" style="279" customWidth="1"/>
    <col min="3081" max="3081" width="14.28515625" style="279" customWidth="1"/>
    <col min="3082" max="3082" width="2.7109375" style="279" customWidth="1"/>
    <col min="3083" max="3083" width="19.85546875" style="279" customWidth="1"/>
    <col min="3084" max="3084" width="8.42578125" style="279" customWidth="1"/>
    <col min="3085" max="3085" width="10" style="279" customWidth="1"/>
    <col min="3086" max="3086" width="12.42578125" style="279" customWidth="1"/>
    <col min="3087" max="3087" width="9.42578125" style="279" customWidth="1"/>
    <col min="3088" max="3088" width="5.42578125" style="279" customWidth="1"/>
    <col min="3089" max="3328" width="10.28515625" style="279"/>
    <col min="3329" max="3329" width="1.7109375" style="279" customWidth="1"/>
    <col min="3330" max="3330" width="2.28515625" style="279" customWidth="1"/>
    <col min="3331" max="3331" width="55" style="279" customWidth="1"/>
    <col min="3332" max="3332" width="15.5703125" style="279" customWidth="1"/>
    <col min="3333" max="3333" width="20.140625" style="279" customWidth="1"/>
    <col min="3334" max="3334" width="16" style="279" customWidth="1"/>
    <col min="3335" max="3335" width="17.7109375" style="279" customWidth="1"/>
    <col min="3336" max="3336" width="2.5703125" style="279" customWidth="1"/>
    <col min="3337" max="3337" width="14.28515625" style="279" customWidth="1"/>
    <col min="3338" max="3338" width="2.7109375" style="279" customWidth="1"/>
    <col min="3339" max="3339" width="19.85546875" style="279" customWidth="1"/>
    <col min="3340" max="3340" width="8.42578125" style="279" customWidth="1"/>
    <col min="3341" max="3341" width="10" style="279" customWidth="1"/>
    <col min="3342" max="3342" width="12.42578125" style="279" customWidth="1"/>
    <col min="3343" max="3343" width="9.42578125" style="279" customWidth="1"/>
    <col min="3344" max="3344" width="5.42578125" style="279" customWidth="1"/>
    <col min="3345" max="3584" width="10.28515625" style="279"/>
    <col min="3585" max="3585" width="1.7109375" style="279" customWidth="1"/>
    <col min="3586" max="3586" width="2.28515625" style="279" customWidth="1"/>
    <col min="3587" max="3587" width="55" style="279" customWidth="1"/>
    <col min="3588" max="3588" width="15.5703125" style="279" customWidth="1"/>
    <col min="3589" max="3589" width="20.140625" style="279" customWidth="1"/>
    <col min="3590" max="3590" width="16" style="279" customWidth="1"/>
    <col min="3591" max="3591" width="17.7109375" style="279" customWidth="1"/>
    <col min="3592" max="3592" width="2.5703125" style="279" customWidth="1"/>
    <col min="3593" max="3593" width="14.28515625" style="279" customWidth="1"/>
    <col min="3594" max="3594" width="2.7109375" style="279" customWidth="1"/>
    <col min="3595" max="3595" width="19.85546875" style="279" customWidth="1"/>
    <col min="3596" max="3596" width="8.42578125" style="279" customWidth="1"/>
    <col min="3597" max="3597" width="10" style="279" customWidth="1"/>
    <col min="3598" max="3598" width="12.42578125" style="279" customWidth="1"/>
    <col min="3599" max="3599" width="9.42578125" style="279" customWidth="1"/>
    <col min="3600" max="3600" width="5.42578125" style="279" customWidth="1"/>
    <col min="3601" max="3840" width="10.28515625" style="279"/>
    <col min="3841" max="3841" width="1.7109375" style="279" customWidth="1"/>
    <col min="3842" max="3842" width="2.28515625" style="279" customWidth="1"/>
    <col min="3843" max="3843" width="55" style="279" customWidth="1"/>
    <col min="3844" max="3844" width="15.5703125" style="279" customWidth="1"/>
    <col min="3845" max="3845" width="20.140625" style="279" customWidth="1"/>
    <col min="3846" max="3846" width="16" style="279" customWidth="1"/>
    <col min="3847" max="3847" width="17.7109375" style="279" customWidth="1"/>
    <col min="3848" max="3848" width="2.5703125" style="279" customWidth="1"/>
    <col min="3849" max="3849" width="14.28515625" style="279" customWidth="1"/>
    <col min="3850" max="3850" width="2.7109375" style="279" customWidth="1"/>
    <col min="3851" max="3851" width="19.85546875" style="279" customWidth="1"/>
    <col min="3852" max="3852" width="8.42578125" style="279" customWidth="1"/>
    <col min="3853" max="3853" width="10" style="279" customWidth="1"/>
    <col min="3854" max="3854" width="12.42578125" style="279" customWidth="1"/>
    <col min="3855" max="3855" width="9.42578125" style="279" customWidth="1"/>
    <col min="3856" max="3856" width="5.42578125" style="279" customWidth="1"/>
    <col min="3857" max="4096" width="10.28515625" style="279"/>
    <col min="4097" max="4097" width="1.7109375" style="279" customWidth="1"/>
    <col min="4098" max="4098" width="2.28515625" style="279" customWidth="1"/>
    <col min="4099" max="4099" width="55" style="279" customWidth="1"/>
    <col min="4100" max="4100" width="15.5703125" style="279" customWidth="1"/>
    <col min="4101" max="4101" width="20.140625" style="279" customWidth="1"/>
    <col min="4102" max="4102" width="16" style="279" customWidth="1"/>
    <col min="4103" max="4103" width="17.7109375" style="279" customWidth="1"/>
    <col min="4104" max="4104" width="2.5703125" style="279" customWidth="1"/>
    <col min="4105" max="4105" width="14.28515625" style="279" customWidth="1"/>
    <col min="4106" max="4106" width="2.7109375" style="279" customWidth="1"/>
    <col min="4107" max="4107" width="19.85546875" style="279" customWidth="1"/>
    <col min="4108" max="4108" width="8.42578125" style="279" customWidth="1"/>
    <col min="4109" max="4109" width="10" style="279" customWidth="1"/>
    <col min="4110" max="4110" width="12.42578125" style="279" customWidth="1"/>
    <col min="4111" max="4111" width="9.42578125" style="279" customWidth="1"/>
    <col min="4112" max="4112" width="5.42578125" style="279" customWidth="1"/>
    <col min="4113" max="4352" width="10.28515625" style="279"/>
    <col min="4353" max="4353" width="1.7109375" style="279" customWidth="1"/>
    <col min="4354" max="4354" width="2.28515625" style="279" customWidth="1"/>
    <col min="4355" max="4355" width="55" style="279" customWidth="1"/>
    <col min="4356" max="4356" width="15.5703125" style="279" customWidth="1"/>
    <col min="4357" max="4357" width="20.140625" style="279" customWidth="1"/>
    <col min="4358" max="4358" width="16" style="279" customWidth="1"/>
    <col min="4359" max="4359" width="17.7109375" style="279" customWidth="1"/>
    <col min="4360" max="4360" width="2.5703125" style="279" customWidth="1"/>
    <col min="4361" max="4361" width="14.28515625" style="279" customWidth="1"/>
    <col min="4362" max="4362" width="2.7109375" style="279" customWidth="1"/>
    <col min="4363" max="4363" width="19.85546875" style="279" customWidth="1"/>
    <col min="4364" max="4364" width="8.42578125" style="279" customWidth="1"/>
    <col min="4365" max="4365" width="10" style="279" customWidth="1"/>
    <col min="4366" max="4366" width="12.42578125" style="279" customWidth="1"/>
    <col min="4367" max="4367" width="9.42578125" style="279" customWidth="1"/>
    <col min="4368" max="4368" width="5.42578125" style="279" customWidth="1"/>
    <col min="4369" max="4608" width="10.28515625" style="279"/>
    <col min="4609" max="4609" width="1.7109375" style="279" customWidth="1"/>
    <col min="4610" max="4610" width="2.28515625" style="279" customWidth="1"/>
    <col min="4611" max="4611" width="55" style="279" customWidth="1"/>
    <col min="4612" max="4612" width="15.5703125" style="279" customWidth="1"/>
    <col min="4613" max="4613" width="20.140625" style="279" customWidth="1"/>
    <col min="4614" max="4614" width="16" style="279" customWidth="1"/>
    <col min="4615" max="4615" width="17.7109375" style="279" customWidth="1"/>
    <col min="4616" max="4616" width="2.5703125" style="279" customWidth="1"/>
    <col min="4617" max="4617" width="14.28515625" style="279" customWidth="1"/>
    <col min="4618" max="4618" width="2.7109375" style="279" customWidth="1"/>
    <col min="4619" max="4619" width="19.85546875" style="279" customWidth="1"/>
    <col min="4620" max="4620" width="8.42578125" style="279" customWidth="1"/>
    <col min="4621" max="4621" width="10" style="279" customWidth="1"/>
    <col min="4622" max="4622" width="12.42578125" style="279" customWidth="1"/>
    <col min="4623" max="4623" width="9.42578125" style="279" customWidth="1"/>
    <col min="4624" max="4624" width="5.42578125" style="279" customWidth="1"/>
    <col min="4625" max="4864" width="10.28515625" style="279"/>
    <col min="4865" max="4865" width="1.7109375" style="279" customWidth="1"/>
    <col min="4866" max="4866" width="2.28515625" style="279" customWidth="1"/>
    <col min="4867" max="4867" width="55" style="279" customWidth="1"/>
    <col min="4868" max="4868" width="15.5703125" style="279" customWidth="1"/>
    <col min="4869" max="4869" width="20.140625" style="279" customWidth="1"/>
    <col min="4870" max="4870" width="16" style="279" customWidth="1"/>
    <col min="4871" max="4871" width="17.7109375" style="279" customWidth="1"/>
    <col min="4872" max="4872" width="2.5703125" style="279" customWidth="1"/>
    <col min="4873" max="4873" width="14.28515625" style="279" customWidth="1"/>
    <col min="4874" max="4874" width="2.7109375" style="279" customWidth="1"/>
    <col min="4875" max="4875" width="19.85546875" style="279" customWidth="1"/>
    <col min="4876" max="4876" width="8.42578125" style="279" customWidth="1"/>
    <col min="4877" max="4877" width="10" style="279" customWidth="1"/>
    <col min="4878" max="4878" width="12.42578125" style="279" customWidth="1"/>
    <col min="4879" max="4879" width="9.42578125" style="279" customWidth="1"/>
    <col min="4880" max="4880" width="5.42578125" style="279" customWidth="1"/>
    <col min="4881" max="5120" width="10.28515625" style="279"/>
    <col min="5121" max="5121" width="1.7109375" style="279" customWidth="1"/>
    <col min="5122" max="5122" width="2.28515625" style="279" customWidth="1"/>
    <col min="5123" max="5123" width="55" style="279" customWidth="1"/>
    <col min="5124" max="5124" width="15.5703125" style="279" customWidth="1"/>
    <col min="5125" max="5125" width="20.140625" style="279" customWidth="1"/>
    <col min="5126" max="5126" width="16" style="279" customWidth="1"/>
    <col min="5127" max="5127" width="17.7109375" style="279" customWidth="1"/>
    <col min="5128" max="5128" width="2.5703125" style="279" customWidth="1"/>
    <col min="5129" max="5129" width="14.28515625" style="279" customWidth="1"/>
    <col min="5130" max="5130" width="2.7109375" style="279" customWidth="1"/>
    <col min="5131" max="5131" width="19.85546875" style="279" customWidth="1"/>
    <col min="5132" max="5132" width="8.42578125" style="279" customWidth="1"/>
    <col min="5133" max="5133" width="10" style="279" customWidth="1"/>
    <col min="5134" max="5134" width="12.42578125" style="279" customWidth="1"/>
    <col min="5135" max="5135" width="9.42578125" style="279" customWidth="1"/>
    <col min="5136" max="5136" width="5.42578125" style="279" customWidth="1"/>
    <col min="5137" max="5376" width="10.28515625" style="279"/>
    <col min="5377" max="5377" width="1.7109375" style="279" customWidth="1"/>
    <col min="5378" max="5378" width="2.28515625" style="279" customWidth="1"/>
    <col min="5379" max="5379" width="55" style="279" customWidth="1"/>
    <col min="5380" max="5380" width="15.5703125" style="279" customWidth="1"/>
    <col min="5381" max="5381" width="20.140625" style="279" customWidth="1"/>
    <col min="5382" max="5382" width="16" style="279" customWidth="1"/>
    <col min="5383" max="5383" width="17.7109375" style="279" customWidth="1"/>
    <col min="5384" max="5384" width="2.5703125" style="279" customWidth="1"/>
    <col min="5385" max="5385" width="14.28515625" style="279" customWidth="1"/>
    <col min="5386" max="5386" width="2.7109375" style="279" customWidth="1"/>
    <col min="5387" max="5387" width="19.85546875" style="279" customWidth="1"/>
    <col min="5388" max="5388" width="8.42578125" style="279" customWidth="1"/>
    <col min="5389" max="5389" width="10" style="279" customWidth="1"/>
    <col min="5390" max="5390" width="12.42578125" style="279" customWidth="1"/>
    <col min="5391" max="5391" width="9.42578125" style="279" customWidth="1"/>
    <col min="5392" max="5392" width="5.42578125" style="279" customWidth="1"/>
    <col min="5393" max="5632" width="10.28515625" style="279"/>
    <col min="5633" max="5633" width="1.7109375" style="279" customWidth="1"/>
    <col min="5634" max="5634" width="2.28515625" style="279" customWidth="1"/>
    <col min="5635" max="5635" width="55" style="279" customWidth="1"/>
    <col min="5636" max="5636" width="15.5703125" style="279" customWidth="1"/>
    <col min="5637" max="5637" width="20.140625" style="279" customWidth="1"/>
    <col min="5638" max="5638" width="16" style="279" customWidth="1"/>
    <col min="5639" max="5639" width="17.7109375" style="279" customWidth="1"/>
    <col min="5640" max="5640" width="2.5703125" style="279" customWidth="1"/>
    <col min="5641" max="5641" width="14.28515625" style="279" customWidth="1"/>
    <col min="5642" max="5642" width="2.7109375" style="279" customWidth="1"/>
    <col min="5643" max="5643" width="19.85546875" style="279" customWidth="1"/>
    <col min="5644" max="5644" width="8.42578125" style="279" customWidth="1"/>
    <col min="5645" max="5645" width="10" style="279" customWidth="1"/>
    <col min="5646" max="5646" width="12.42578125" style="279" customWidth="1"/>
    <col min="5647" max="5647" width="9.42578125" style="279" customWidth="1"/>
    <col min="5648" max="5648" width="5.42578125" style="279" customWidth="1"/>
    <col min="5649" max="5888" width="10.28515625" style="279"/>
    <col min="5889" max="5889" width="1.7109375" style="279" customWidth="1"/>
    <col min="5890" max="5890" width="2.28515625" style="279" customWidth="1"/>
    <col min="5891" max="5891" width="55" style="279" customWidth="1"/>
    <col min="5892" max="5892" width="15.5703125" style="279" customWidth="1"/>
    <col min="5893" max="5893" width="20.140625" style="279" customWidth="1"/>
    <col min="5894" max="5894" width="16" style="279" customWidth="1"/>
    <col min="5895" max="5895" width="17.7109375" style="279" customWidth="1"/>
    <col min="5896" max="5896" width="2.5703125" style="279" customWidth="1"/>
    <col min="5897" max="5897" width="14.28515625" style="279" customWidth="1"/>
    <col min="5898" max="5898" width="2.7109375" style="279" customWidth="1"/>
    <col min="5899" max="5899" width="19.85546875" style="279" customWidth="1"/>
    <col min="5900" max="5900" width="8.42578125" style="279" customWidth="1"/>
    <col min="5901" max="5901" width="10" style="279" customWidth="1"/>
    <col min="5902" max="5902" width="12.42578125" style="279" customWidth="1"/>
    <col min="5903" max="5903" width="9.42578125" style="279" customWidth="1"/>
    <col min="5904" max="5904" width="5.42578125" style="279" customWidth="1"/>
    <col min="5905" max="6144" width="10.28515625" style="279"/>
    <col min="6145" max="6145" width="1.7109375" style="279" customWidth="1"/>
    <col min="6146" max="6146" width="2.28515625" style="279" customWidth="1"/>
    <col min="6147" max="6147" width="55" style="279" customWidth="1"/>
    <col min="6148" max="6148" width="15.5703125" style="279" customWidth="1"/>
    <col min="6149" max="6149" width="20.140625" style="279" customWidth="1"/>
    <col min="6150" max="6150" width="16" style="279" customWidth="1"/>
    <col min="6151" max="6151" width="17.7109375" style="279" customWidth="1"/>
    <col min="6152" max="6152" width="2.5703125" style="279" customWidth="1"/>
    <col min="6153" max="6153" width="14.28515625" style="279" customWidth="1"/>
    <col min="6154" max="6154" width="2.7109375" style="279" customWidth="1"/>
    <col min="6155" max="6155" width="19.85546875" style="279" customWidth="1"/>
    <col min="6156" max="6156" width="8.42578125" style="279" customWidth="1"/>
    <col min="6157" max="6157" width="10" style="279" customWidth="1"/>
    <col min="6158" max="6158" width="12.42578125" style="279" customWidth="1"/>
    <col min="6159" max="6159" width="9.42578125" style="279" customWidth="1"/>
    <col min="6160" max="6160" width="5.42578125" style="279" customWidth="1"/>
    <col min="6161" max="6400" width="10.28515625" style="279"/>
    <col min="6401" max="6401" width="1.7109375" style="279" customWidth="1"/>
    <col min="6402" max="6402" width="2.28515625" style="279" customWidth="1"/>
    <col min="6403" max="6403" width="55" style="279" customWidth="1"/>
    <col min="6404" max="6404" width="15.5703125" style="279" customWidth="1"/>
    <col min="6405" max="6405" width="20.140625" style="279" customWidth="1"/>
    <col min="6406" max="6406" width="16" style="279" customWidth="1"/>
    <col min="6407" max="6407" width="17.7109375" style="279" customWidth="1"/>
    <col min="6408" max="6408" width="2.5703125" style="279" customWidth="1"/>
    <col min="6409" max="6409" width="14.28515625" style="279" customWidth="1"/>
    <col min="6410" max="6410" width="2.7109375" style="279" customWidth="1"/>
    <col min="6411" max="6411" width="19.85546875" style="279" customWidth="1"/>
    <col min="6412" max="6412" width="8.42578125" style="279" customWidth="1"/>
    <col min="6413" max="6413" width="10" style="279" customWidth="1"/>
    <col min="6414" max="6414" width="12.42578125" style="279" customWidth="1"/>
    <col min="6415" max="6415" width="9.42578125" style="279" customWidth="1"/>
    <col min="6416" max="6416" width="5.42578125" style="279" customWidth="1"/>
    <col min="6417" max="6656" width="10.28515625" style="279"/>
    <col min="6657" max="6657" width="1.7109375" style="279" customWidth="1"/>
    <col min="6658" max="6658" width="2.28515625" style="279" customWidth="1"/>
    <col min="6659" max="6659" width="55" style="279" customWidth="1"/>
    <col min="6660" max="6660" width="15.5703125" style="279" customWidth="1"/>
    <col min="6661" max="6661" width="20.140625" style="279" customWidth="1"/>
    <col min="6662" max="6662" width="16" style="279" customWidth="1"/>
    <col min="6663" max="6663" width="17.7109375" style="279" customWidth="1"/>
    <col min="6664" max="6664" width="2.5703125" style="279" customWidth="1"/>
    <col min="6665" max="6665" width="14.28515625" style="279" customWidth="1"/>
    <col min="6666" max="6666" width="2.7109375" style="279" customWidth="1"/>
    <col min="6667" max="6667" width="19.85546875" style="279" customWidth="1"/>
    <col min="6668" max="6668" width="8.42578125" style="279" customWidth="1"/>
    <col min="6669" max="6669" width="10" style="279" customWidth="1"/>
    <col min="6670" max="6670" width="12.42578125" style="279" customWidth="1"/>
    <col min="6671" max="6671" width="9.42578125" style="279" customWidth="1"/>
    <col min="6672" max="6672" width="5.42578125" style="279" customWidth="1"/>
    <col min="6673" max="6912" width="10.28515625" style="279"/>
    <col min="6913" max="6913" width="1.7109375" style="279" customWidth="1"/>
    <col min="6914" max="6914" width="2.28515625" style="279" customWidth="1"/>
    <col min="6915" max="6915" width="55" style="279" customWidth="1"/>
    <col min="6916" max="6916" width="15.5703125" style="279" customWidth="1"/>
    <col min="6917" max="6917" width="20.140625" style="279" customWidth="1"/>
    <col min="6918" max="6918" width="16" style="279" customWidth="1"/>
    <col min="6919" max="6919" width="17.7109375" style="279" customWidth="1"/>
    <col min="6920" max="6920" width="2.5703125" style="279" customWidth="1"/>
    <col min="6921" max="6921" width="14.28515625" style="279" customWidth="1"/>
    <col min="6922" max="6922" width="2.7109375" style="279" customWidth="1"/>
    <col min="6923" max="6923" width="19.85546875" style="279" customWidth="1"/>
    <col min="6924" max="6924" width="8.42578125" style="279" customWidth="1"/>
    <col min="6925" max="6925" width="10" style="279" customWidth="1"/>
    <col min="6926" max="6926" width="12.42578125" style="279" customWidth="1"/>
    <col min="6927" max="6927" width="9.42578125" style="279" customWidth="1"/>
    <col min="6928" max="6928" width="5.42578125" style="279" customWidth="1"/>
    <col min="6929" max="7168" width="10.28515625" style="279"/>
    <col min="7169" max="7169" width="1.7109375" style="279" customWidth="1"/>
    <col min="7170" max="7170" width="2.28515625" style="279" customWidth="1"/>
    <col min="7171" max="7171" width="55" style="279" customWidth="1"/>
    <col min="7172" max="7172" width="15.5703125" style="279" customWidth="1"/>
    <col min="7173" max="7173" width="20.140625" style="279" customWidth="1"/>
    <col min="7174" max="7174" width="16" style="279" customWidth="1"/>
    <col min="7175" max="7175" width="17.7109375" style="279" customWidth="1"/>
    <col min="7176" max="7176" width="2.5703125" style="279" customWidth="1"/>
    <col min="7177" max="7177" width="14.28515625" style="279" customWidth="1"/>
    <col min="7178" max="7178" width="2.7109375" style="279" customWidth="1"/>
    <col min="7179" max="7179" width="19.85546875" style="279" customWidth="1"/>
    <col min="7180" max="7180" width="8.42578125" style="279" customWidth="1"/>
    <col min="7181" max="7181" width="10" style="279" customWidth="1"/>
    <col min="7182" max="7182" width="12.42578125" style="279" customWidth="1"/>
    <col min="7183" max="7183" width="9.42578125" style="279" customWidth="1"/>
    <col min="7184" max="7184" width="5.42578125" style="279" customWidth="1"/>
    <col min="7185" max="7424" width="10.28515625" style="279"/>
    <col min="7425" max="7425" width="1.7109375" style="279" customWidth="1"/>
    <col min="7426" max="7426" width="2.28515625" style="279" customWidth="1"/>
    <col min="7427" max="7427" width="55" style="279" customWidth="1"/>
    <col min="7428" max="7428" width="15.5703125" style="279" customWidth="1"/>
    <col min="7429" max="7429" width="20.140625" style="279" customWidth="1"/>
    <col min="7430" max="7430" width="16" style="279" customWidth="1"/>
    <col min="7431" max="7431" width="17.7109375" style="279" customWidth="1"/>
    <col min="7432" max="7432" width="2.5703125" style="279" customWidth="1"/>
    <col min="7433" max="7433" width="14.28515625" style="279" customWidth="1"/>
    <col min="7434" max="7434" width="2.7109375" style="279" customWidth="1"/>
    <col min="7435" max="7435" width="19.85546875" style="279" customWidth="1"/>
    <col min="7436" max="7436" width="8.42578125" style="279" customWidth="1"/>
    <col min="7437" max="7437" width="10" style="279" customWidth="1"/>
    <col min="7438" max="7438" width="12.42578125" style="279" customWidth="1"/>
    <col min="7439" max="7439" width="9.42578125" style="279" customWidth="1"/>
    <col min="7440" max="7440" width="5.42578125" style="279" customWidth="1"/>
    <col min="7441" max="7680" width="10.28515625" style="279"/>
    <col min="7681" max="7681" width="1.7109375" style="279" customWidth="1"/>
    <col min="7682" max="7682" width="2.28515625" style="279" customWidth="1"/>
    <col min="7683" max="7683" width="55" style="279" customWidth="1"/>
    <col min="7684" max="7684" width="15.5703125" style="279" customWidth="1"/>
    <col min="7685" max="7685" width="20.140625" style="279" customWidth="1"/>
    <col min="7686" max="7686" width="16" style="279" customWidth="1"/>
    <col min="7687" max="7687" width="17.7109375" style="279" customWidth="1"/>
    <col min="7688" max="7688" width="2.5703125" style="279" customWidth="1"/>
    <col min="7689" max="7689" width="14.28515625" style="279" customWidth="1"/>
    <col min="7690" max="7690" width="2.7109375" style="279" customWidth="1"/>
    <col min="7691" max="7691" width="19.85546875" style="279" customWidth="1"/>
    <col min="7692" max="7692" width="8.42578125" style="279" customWidth="1"/>
    <col min="7693" max="7693" width="10" style="279" customWidth="1"/>
    <col min="7694" max="7694" width="12.42578125" style="279" customWidth="1"/>
    <col min="7695" max="7695" width="9.42578125" style="279" customWidth="1"/>
    <col min="7696" max="7696" width="5.42578125" style="279" customWidth="1"/>
    <col min="7697" max="7936" width="10.28515625" style="279"/>
    <col min="7937" max="7937" width="1.7109375" style="279" customWidth="1"/>
    <col min="7938" max="7938" width="2.28515625" style="279" customWidth="1"/>
    <col min="7939" max="7939" width="55" style="279" customWidth="1"/>
    <col min="7940" max="7940" width="15.5703125" style="279" customWidth="1"/>
    <col min="7941" max="7941" width="20.140625" style="279" customWidth="1"/>
    <col min="7942" max="7942" width="16" style="279" customWidth="1"/>
    <col min="7943" max="7943" width="17.7109375" style="279" customWidth="1"/>
    <col min="7944" max="7944" width="2.5703125" style="279" customWidth="1"/>
    <col min="7945" max="7945" width="14.28515625" style="279" customWidth="1"/>
    <col min="7946" max="7946" width="2.7109375" style="279" customWidth="1"/>
    <col min="7947" max="7947" width="19.85546875" style="279" customWidth="1"/>
    <col min="7948" max="7948" width="8.42578125" style="279" customWidth="1"/>
    <col min="7949" max="7949" width="10" style="279" customWidth="1"/>
    <col min="7950" max="7950" width="12.42578125" style="279" customWidth="1"/>
    <col min="7951" max="7951" width="9.42578125" style="279" customWidth="1"/>
    <col min="7952" max="7952" width="5.42578125" style="279" customWidth="1"/>
    <col min="7953" max="8192" width="10.28515625" style="279"/>
    <col min="8193" max="8193" width="1.7109375" style="279" customWidth="1"/>
    <col min="8194" max="8194" width="2.28515625" style="279" customWidth="1"/>
    <col min="8195" max="8195" width="55" style="279" customWidth="1"/>
    <col min="8196" max="8196" width="15.5703125" style="279" customWidth="1"/>
    <col min="8197" max="8197" width="20.140625" style="279" customWidth="1"/>
    <col min="8198" max="8198" width="16" style="279" customWidth="1"/>
    <col min="8199" max="8199" width="17.7109375" style="279" customWidth="1"/>
    <col min="8200" max="8200" width="2.5703125" style="279" customWidth="1"/>
    <col min="8201" max="8201" width="14.28515625" style="279" customWidth="1"/>
    <col min="8202" max="8202" width="2.7109375" style="279" customWidth="1"/>
    <col min="8203" max="8203" width="19.85546875" style="279" customWidth="1"/>
    <col min="8204" max="8204" width="8.42578125" style="279" customWidth="1"/>
    <col min="8205" max="8205" width="10" style="279" customWidth="1"/>
    <col min="8206" max="8206" width="12.42578125" style="279" customWidth="1"/>
    <col min="8207" max="8207" width="9.42578125" style="279" customWidth="1"/>
    <col min="8208" max="8208" width="5.42578125" style="279" customWidth="1"/>
    <col min="8209" max="8448" width="10.28515625" style="279"/>
    <col min="8449" max="8449" width="1.7109375" style="279" customWidth="1"/>
    <col min="8450" max="8450" width="2.28515625" style="279" customWidth="1"/>
    <col min="8451" max="8451" width="55" style="279" customWidth="1"/>
    <col min="8452" max="8452" width="15.5703125" style="279" customWidth="1"/>
    <col min="8453" max="8453" width="20.140625" style="279" customWidth="1"/>
    <col min="8454" max="8454" width="16" style="279" customWidth="1"/>
    <col min="8455" max="8455" width="17.7109375" style="279" customWidth="1"/>
    <col min="8456" max="8456" width="2.5703125" style="279" customWidth="1"/>
    <col min="8457" max="8457" width="14.28515625" style="279" customWidth="1"/>
    <col min="8458" max="8458" width="2.7109375" style="279" customWidth="1"/>
    <col min="8459" max="8459" width="19.85546875" style="279" customWidth="1"/>
    <col min="8460" max="8460" width="8.42578125" style="279" customWidth="1"/>
    <col min="8461" max="8461" width="10" style="279" customWidth="1"/>
    <col min="8462" max="8462" width="12.42578125" style="279" customWidth="1"/>
    <col min="8463" max="8463" width="9.42578125" style="279" customWidth="1"/>
    <col min="8464" max="8464" width="5.42578125" style="279" customWidth="1"/>
    <col min="8465" max="8704" width="10.28515625" style="279"/>
    <col min="8705" max="8705" width="1.7109375" style="279" customWidth="1"/>
    <col min="8706" max="8706" width="2.28515625" style="279" customWidth="1"/>
    <col min="8707" max="8707" width="55" style="279" customWidth="1"/>
    <col min="8708" max="8708" width="15.5703125" style="279" customWidth="1"/>
    <col min="8709" max="8709" width="20.140625" style="279" customWidth="1"/>
    <col min="8710" max="8710" width="16" style="279" customWidth="1"/>
    <col min="8711" max="8711" width="17.7109375" style="279" customWidth="1"/>
    <col min="8712" max="8712" width="2.5703125" style="279" customWidth="1"/>
    <col min="8713" max="8713" width="14.28515625" style="279" customWidth="1"/>
    <col min="8714" max="8714" width="2.7109375" style="279" customWidth="1"/>
    <col min="8715" max="8715" width="19.85546875" style="279" customWidth="1"/>
    <col min="8716" max="8716" width="8.42578125" style="279" customWidth="1"/>
    <col min="8717" max="8717" width="10" style="279" customWidth="1"/>
    <col min="8718" max="8718" width="12.42578125" style="279" customWidth="1"/>
    <col min="8719" max="8719" width="9.42578125" style="279" customWidth="1"/>
    <col min="8720" max="8720" width="5.42578125" style="279" customWidth="1"/>
    <col min="8721" max="8960" width="10.28515625" style="279"/>
    <col min="8961" max="8961" width="1.7109375" style="279" customWidth="1"/>
    <col min="8962" max="8962" width="2.28515625" style="279" customWidth="1"/>
    <col min="8963" max="8963" width="55" style="279" customWidth="1"/>
    <col min="8964" max="8964" width="15.5703125" style="279" customWidth="1"/>
    <col min="8965" max="8965" width="20.140625" style="279" customWidth="1"/>
    <col min="8966" max="8966" width="16" style="279" customWidth="1"/>
    <col min="8967" max="8967" width="17.7109375" style="279" customWidth="1"/>
    <col min="8968" max="8968" width="2.5703125" style="279" customWidth="1"/>
    <col min="8969" max="8969" width="14.28515625" style="279" customWidth="1"/>
    <col min="8970" max="8970" width="2.7109375" style="279" customWidth="1"/>
    <col min="8971" max="8971" width="19.85546875" style="279" customWidth="1"/>
    <col min="8972" max="8972" width="8.42578125" style="279" customWidth="1"/>
    <col min="8973" max="8973" width="10" style="279" customWidth="1"/>
    <col min="8974" max="8974" width="12.42578125" style="279" customWidth="1"/>
    <col min="8975" max="8975" width="9.42578125" style="279" customWidth="1"/>
    <col min="8976" max="8976" width="5.42578125" style="279" customWidth="1"/>
    <col min="8977" max="9216" width="10.28515625" style="279"/>
    <col min="9217" max="9217" width="1.7109375" style="279" customWidth="1"/>
    <col min="9218" max="9218" width="2.28515625" style="279" customWidth="1"/>
    <col min="9219" max="9219" width="55" style="279" customWidth="1"/>
    <col min="9220" max="9220" width="15.5703125" style="279" customWidth="1"/>
    <col min="9221" max="9221" width="20.140625" style="279" customWidth="1"/>
    <col min="9222" max="9222" width="16" style="279" customWidth="1"/>
    <col min="9223" max="9223" width="17.7109375" style="279" customWidth="1"/>
    <col min="9224" max="9224" width="2.5703125" style="279" customWidth="1"/>
    <col min="9225" max="9225" width="14.28515625" style="279" customWidth="1"/>
    <col min="9226" max="9226" width="2.7109375" style="279" customWidth="1"/>
    <col min="9227" max="9227" width="19.85546875" style="279" customWidth="1"/>
    <col min="9228" max="9228" width="8.42578125" style="279" customWidth="1"/>
    <col min="9229" max="9229" width="10" style="279" customWidth="1"/>
    <col min="9230" max="9230" width="12.42578125" style="279" customWidth="1"/>
    <col min="9231" max="9231" width="9.42578125" style="279" customWidth="1"/>
    <col min="9232" max="9232" width="5.42578125" style="279" customWidth="1"/>
    <col min="9233" max="9472" width="10.28515625" style="279"/>
    <col min="9473" max="9473" width="1.7109375" style="279" customWidth="1"/>
    <col min="9474" max="9474" width="2.28515625" style="279" customWidth="1"/>
    <col min="9475" max="9475" width="55" style="279" customWidth="1"/>
    <col min="9476" max="9476" width="15.5703125" style="279" customWidth="1"/>
    <col min="9477" max="9477" width="20.140625" style="279" customWidth="1"/>
    <col min="9478" max="9478" width="16" style="279" customWidth="1"/>
    <col min="9479" max="9479" width="17.7109375" style="279" customWidth="1"/>
    <col min="9480" max="9480" width="2.5703125" style="279" customWidth="1"/>
    <col min="9481" max="9481" width="14.28515625" style="279" customWidth="1"/>
    <col min="9482" max="9482" width="2.7109375" style="279" customWidth="1"/>
    <col min="9483" max="9483" width="19.85546875" style="279" customWidth="1"/>
    <col min="9484" max="9484" width="8.42578125" style="279" customWidth="1"/>
    <col min="9485" max="9485" width="10" style="279" customWidth="1"/>
    <col min="9486" max="9486" width="12.42578125" style="279" customWidth="1"/>
    <col min="9487" max="9487" width="9.42578125" style="279" customWidth="1"/>
    <col min="9488" max="9488" width="5.42578125" style="279" customWidth="1"/>
    <col min="9489" max="9728" width="10.28515625" style="279"/>
    <col min="9729" max="9729" width="1.7109375" style="279" customWidth="1"/>
    <col min="9730" max="9730" width="2.28515625" style="279" customWidth="1"/>
    <col min="9731" max="9731" width="55" style="279" customWidth="1"/>
    <col min="9732" max="9732" width="15.5703125" style="279" customWidth="1"/>
    <col min="9733" max="9733" width="20.140625" style="279" customWidth="1"/>
    <col min="9734" max="9734" width="16" style="279" customWidth="1"/>
    <col min="9735" max="9735" width="17.7109375" style="279" customWidth="1"/>
    <col min="9736" max="9736" width="2.5703125" style="279" customWidth="1"/>
    <col min="9737" max="9737" width="14.28515625" style="279" customWidth="1"/>
    <col min="9738" max="9738" width="2.7109375" style="279" customWidth="1"/>
    <col min="9739" max="9739" width="19.85546875" style="279" customWidth="1"/>
    <col min="9740" max="9740" width="8.42578125" style="279" customWidth="1"/>
    <col min="9741" max="9741" width="10" style="279" customWidth="1"/>
    <col min="9742" max="9742" width="12.42578125" style="279" customWidth="1"/>
    <col min="9743" max="9743" width="9.42578125" style="279" customWidth="1"/>
    <col min="9744" max="9744" width="5.42578125" style="279" customWidth="1"/>
    <col min="9745" max="9984" width="10.28515625" style="279"/>
    <col min="9985" max="9985" width="1.7109375" style="279" customWidth="1"/>
    <col min="9986" max="9986" width="2.28515625" style="279" customWidth="1"/>
    <col min="9987" max="9987" width="55" style="279" customWidth="1"/>
    <col min="9988" max="9988" width="15.5703125" style="279" customWidth="1"/>
    <col min="9989" max="9989" width="20.140625" style="279" customWidth="1"/>
    <col min="9990" max="9990" width="16" style="279" customWidth="1"/>
    <col min="9991" max="9991" width="17.7109375" style="279" customWidth="1"/>
    <col min="9992" max="9992" width="2.5703125" style="279" customWidth="1"/>
    <col min="9993" max="9993" width="14.28515625" style="279" customWidth="1"/>
    <col min="9994" max="9994" width="2.7109375" style="279" customWidth="1"/>
    <col min="9995" max="9995" width="19.85546875" style="279" customWidth="1"/>
    <col min="9996" max="9996" width="8.42578125" style="279" customWidth="1"/>
    <col min="9997" max="9997" width="10" style="279" customWidth="1"/>
    <col min="9998" max="9998" width="12.42578125" style="279" customWidth="1"/>
    <col min="9999" max="9999" width="9.42578125" style="279" customWidth="1"/>
    <col min="10000" max="10000" width="5.42578125" style="279" customWidth="1"/>
    <col min="10001" max="10240" width="10.28515625" style="279"/>
    <col min="10241" max="10241" width="1.7109375" style="279" customWidth="1"/>
    <col min="10242" max="10242" width="2.28515625" style="279" customWidth="1"/>
    <col min="10243" max="10243" width="55" style="279" customWidth="1"/>
    <col min="10244" max="10244" width="15.5703125" style="279" customWidth="1"/>
    <col min="10245" max="10245" width="20.140625" style="279" customWidth="1"/>
    <col min="10246" max="10246" width="16" style="279" customWidth="1"/>
    <col min="10247" max="10247" width="17.7109375" style="279" customWidth="1"/>
    <col min="10248" max="10248" width="2.5703125" style="279" customWidth="1"/>
    <col min="10249" max="10249" width="14.28515625" style="279" customWidth="1"/>
    <col min="10250" max="10250" width="2.7109375" style="279" customWidth="1"/>
    <col min="10251" max="10251" width="19.85546875" style="279" customWidth="1"/>
    <col min="10252" max="10252" width="8.42578125" style="279" customWidth="1"/>
    <col min="10253" max="10253" width="10" style="279" customWidth="1"/>
    <col min="10254" max="10254" width="12.42578125" style="279" customWidth="1"/>
    <col min="10255" max="10255" width="9.42578125" style="279" customWidth="1"/>
    <col min="10256" max="10256" width="5.42578125" style="279" customWidth="1"/>
    <col min="10257" max="10496" width="10.28515625" style="279"/>
    <col min="10497" max="10497" width="1.7109375" style="279" customWidth="1"/>
    <col min="10498" max="10498" width="2.28515625" style="279" customWidth="1"/>
    <col min="10499" max="10499" width="55" style="279" customWidth="1"/>
    <col min="10500" max="10500" width="15.5703125" style="279" customWidth="1"/>
    <col min="10501" max="10501" width="20.140625" style="279" customWidth="1"/>
    <col min="10502" max="10502" width="16" style="279" customWidth="1"/>
    <col min="10503" max="10503" width="17.7109375" style="279" customWidth="1"/>
    <col min="10504" max="10504" width="2.5703125" style="279" customWidth="1"/>
    <col min="10505" max="10505" width="14.28515625" style="279" customWidth="1"/>
    <col min="10506" max="10506" width="2.7109375" style="279" customWidth="1"/>
    <col min="10507" max="10507" width="19.85546875" style="279" customWidth="1"/>
    <col min="10508" max="10508" width="8.42578125" style="279" customWidth="1"/>
    <col min="10509" max="10509" width="10" style="279" customWidth="1"/>
    <col min="10510" max="10510" width="12.42578125" style="279" customWidth="1"/>
    <col min="10511" max="10511" width="9.42578125" style="279" customWidth="1"/>
    <col min="10512" max="10512" width="5.42578125" style="279" customWidth="1"/>
    <col min="10513" max="10752" width="10.28515625" style="279"/>
    <col min="10753" max="10753" width="1.7109375" style="279" customWidth="1"/>
    <col min="10754" max="10754" width="2.28515625" style="279" customWidth="1"/>
    <col min="10755" max="10755" width="55" style="279" customWidth="1"/>
    <col min="10756" max="10756" width="15.5703125" style="279" customWidth="1"/>
    <col min="10757" max="10757" width="20.140625" style="279" customWidth="1"/>
    <col min="10758" max="10758" width="16" style="279" customWidth="1"/>
    <col min="10759" max="10759" width="17.7109375" style="279" customWidth="1"/>
    <col min="10760" max="10760" width="2.5703125" style="279" customWidth="1"/>
    <col min="10761" max="10761" width="14.28515625" style="279" customWidth="1"/>
    <col min="10762" max="10762" width="2.7109375" style="279" customWidth="1"/>
    <col min="10763" max="10763" width="19.85546875" style="279" customWidth="1"/>
    <col min="10764" max="10764" width="8.42578125" style="279" customWidth="1"/>
    <col min="10765" max="10765" width="10" style="279" customWidth="1"/>
    <col min="10766" max="10766" width="12.42578125" style="279" customWidth="1"/>
    <col min="10767" max="10767" width="9.42578125" style="279" customWidth="1"/>
    <col min="10768" max="10768" width="5.42578125" style="279" customWidth="1"/>
    <col min="10769" max="11008" width="10.28515625" style="279"/>
    <col min="11009" max="11009" width="1.7109375" style="279" customWidth="1"/>
    <col min="11010" max="11010" width="2.28515625" style="279" customWidth="1"/>
    <col min="11011" max="11011" width="55" style="279" customWidth="1"/>
    <col min="11012" max="11012" width="15.5703125" style="279" customWidth="1"/>
    <col min="11013" max="11013" width="20.140625" style="279" customWidth="1"/>
    <col min="11014" max="11014" width="16" style="279" customWidth="1"/>
    <col min="11015" max="11015" width="17.7109375" style="279" customWidth="1"/>
    <col min="11016" max="11016" width="2.5703125" style="279" customWidth="1"/>
    <col min="11017" max="11017" width="14.28515625" style="279" customWidth="1"/>
    <col min="11018" max="11018" width="2.7109375" style="279" customWidth="1"/>
    <col min="11019" max="11019" width="19.85546875" style="279" customWidth="1"/>
    <col min="11020" max="11020" width="8.42578125" style="279" customWidth="1"/>
    <col min="11021" max="11021" width="10" style="279" customWidth="1"/>
    <col min="11022" max="11022" width="12.42578125" style="279" customWidth="1"/>
    <col min="11023" max="11023" width="9.42578125" style="279" customWidth="1"/>
    <col min="11024" max="11024" width="5.42578125" style="279" customWidth="1"/>
    <col min="11025" max="11264" width="10.28515625" style="279"/>
    <col min="11265" max="11265" width="1.7109375" style="279" customWidth="1"/>
    <col min="11266" max="11266" width="2.28515625" style="279" customWidth="1"/>
    <col min="11267" max="11267" width="55" style="279" customWidth="1"/>
    <col min="11268" max="11268" width="15.5703125" style="279" customWidth="1"/>
    <col min="11269" max="11269" width="20.140625" style="279" customWidth="1"/>
    <col min="11270" max="11270" width="16" style="279" customWidth="1"/>
    <col min="11271" max="11271" width="17.7109375" style="279" customWidth="1"/>
    <col min="11272" max="11272" width="2.5703125" style="279" customWidth="1"/>
    <col min="11273" max="11273" width="14.28515625" style="279" customWidth="1"/>
    <col min="11274" max="11274" width="2.7109375" style="279" customWidth="1"/>
    <col min="11275" max="11275" width="19.85546875" style="279" customWidth="1"/>
    <col min="11276" max="11276" width="8.42578125" style="279" customWidth="1"/>
    <col min="11277" max="11277" width="10" style="279" customWidth="1"/>
    <col min="11278" max="11278" width="12.42578125" style="279" customWidth="1"/>
    <col min="11279" max="11279" width="9.42578125" style="279" customWidth="1"/>
    <col min="11280" max="11280" width="5.42578125" style="279" customWidth="1"/>
    <col min="11281" max="11520" width="10.28515625" style="279"/>
    <col min="11521" max="11521" width="1.7109375" style="279" customWidth="1"/>
    <col min="11522" max="11522" width="2.28515625" style="279" customWidth="1"/>
    <col min="11523" max="11523" width="55" style="279" customWidth="1"/>
    <col min="11524" max="11524" width="15.5703125" style="279" customWidth="1"/>
    <col min="11525" max="11525" width="20.140625" style="279" customWidth="1"/>
    <col min="11526" max="11526" width="16" style="279" customWidth="1"/>
    <col min="11527" max="11527" width="17.7109375" style="279" customWidth="1"/>
    <col min="11528" max="11528" width="2.5703125" style="279" customWidth="1"/>
    <col min="11529" max="11529" width="14.28515625" style="279" customWidth="1"/>
    <col min="11530" max="11530" width="2.7109375" style="279" customWidth="1"/>
    <col min="11531" max="11531" width="19.85546875" style="279" customWidth="1"/>
    <col min="11532" max="11532" width="8.42578125" style="279" customWidth="1"/>
    <col min="11533" max="11533" width="10" style="279" customWidth="1"/>
    <col min="11534" max="11534" width="12.42578125" style="279" customWidth="1"/>
    <col min="11535" max="11535" width="9.42578125" style="279" customWidth="1"/>
    <col min="11536" max="11536" width="5.42578125" style="279" customWidth="1"/>
    <col min="11537" max="11776" width="10.28515625" style="279"/>
    <col min="11777" max="11777" width="1.7109375" style="279" customWidth="1"/>
    <col min="11778" max="11778" width="2.28515625" style="279" customWidth="1"/>
    <col min="11779" max="11779" width="55" style="279" customWidth="1"/>
    <col min="11780" max="11780" width="15.5703125" style="279" customWidth="1"/>
    <col min="11781" max="11781" width="20.140625" style="279" customWidth="1"/>
    <col min="11782" max="11782" width="16" style="279" customWidth="1"/>
    <col min="11783" max="11783" width="17.7109375" style="279" customWidth="1"/>
    <col min="11784" max="11784" width="2.5703125" style="279" customWidth="1"/>
    <col min="11785" max="11785" width="14.28515625" style="279" customWidth="1"/>
    <col min="11786" max="11786" width="2.7109375" style="279" customWidth="1"/>
    <col min="11787" max="11787" width="19.85546875" style="279" customWidth="1"/>
    <col min="11788" max="11788" width="8.42578125" style="279" customWidth="1"/>
    <col min="11789" max="11789" width="10" style="279" customWidth="1"/>
    <col min="11790" max="11790" width="12.42578125" style="279" customWidth="1"/>
    <col min="11791" max="11791" width="9.42578125" style="279" customWidth="1"/>
    <col min="11792" max="11792" width="5.42578125" style="279" customWidth="1"/>
    <col min="11793" max="12032" width="10.28515625" style="279"/>
    <col min="12033" max="12033" width="1.7109375" style="279" customWidth="1"/>
    <col min="12034" max="12034" width="2.28515625" style="279" customWidth="1"/>
    <col min="12035" max="12035" width="55" style="279" customWidth="1"/>
    <col min="12036" max="12036" width="15.5703125" style="279" customWidth="1"/>
    <col min="12037" max="12037" width="20.140625" style="279" customWidth="1"/>
    <col min="12038" max="12038" width="16" style="279" customWidth="1"/>
    <col min="12039" max="12039" width="17.7109375" style="279" customWidth="1"/>
    <col min="12040" max="12040" width="2.5703125" style="279" customWidth="1"/>
    <col min="12041" max="12041" width="14.28515625" style="279" customWidth="1"/>
    <col min="12042" max="12042" width="2.7109375" style="279" customWidth="1"/>
    <col min="12043" max="12043" width="19.85546875" style="279" customWidth="1"/>
    <col min="12044" max="12044" width="8.42578125" style="279" customWidth="1"/>
    <col min="12045" max="12045" width="10" style="279" customWidth="1"/>
    <col min="12046" max="12046" width="12.42578125" style="279" customWidth="1"/>
    <col min="12047" max="12047" width="9.42578125" style="279" customWidth="1"/>
    <col min="12048" max="12048" width="5.42578125" style="279" customWidth="1"/>
    <col min="12049" max="12288" width="10.28515625" style="279"/>
    <col min="12289" max="12289" width="1.7109375" style="279" customWidth="1"/>
    <col min="12290" max="12290" width="2.28515625" style="279" customWidth="1"/>
    <col min="12291" max="12291" width="55" style="279" customWidth="1"/>
    <col min="12292" max="12292" width="15.5703125" style="279" customWidth="1"/>
    <col min="12293" max="12293" width="20.140625" style="279" customWidth="1"/>
    <col min="12294" max="12294" width="16" style="279" customWidth="1"/>
    <col min="12295" max="12295" width="17.7109375" style="279" customWidth="1"/>
    <col min="12296" max="12296" width="2.5703125" style="279" customWidth="1"/>
    <col min="12297" max="12297" width="14.28515625" style="279" customWidth="1"/>
    <col min="12298" max="12298" width="2.7109375" style="279" customWidth="1"/>
    <col min="12299" max="12299" width="19.85546875" style="279" customWidth="1"/>
    <col min="12300" max="12300" width="8.42578125" style="279" customWidth="1"/>
    <col min="12301" max="12301" width="10" style="279" customWidth="1"/>
    <col min="12302" max="12302" width="12.42578125" style="279" customWidth="1"/>
    <col min="12303" max="12303" width="9.42578125" style="279" customWidth="1"/>
    <col min="12304" max="12304" width="5.42578125" style="279" customWidth="1"/>
    <col min="12305" max="12544" width="10.28515625" style="279"/>
    <col min="12545" max="12545" width="1.7109375" style="279" customWidth="1"/>
    <col min="12546" max="12546" width="2.28515625" style="279" customWidth="1"/>
    <col min="12547" max="12547" width="55" style="279" customWidth="1"/>
    <col min="12548" max="12548" width="15.5703125" style="279" customWidth="1"/>
    <col min="12549" max="12549" width="20.140625" style="279" customWidth="1"/>
    <col min="12550" max="12550" width="16" style="279" customWidth="1"/>
    <col min="12551" max="12551" width="17.7109375" style="279" customWidth="1"/>
    <col min="12552" max="12552" width="2.5703125" style="279" customWidth="1"/>
    <col min="12553" max="12553" width="14.28515625" style="279" customWidth="1"/>
    <col min="12554" max="12554" width="2.7109375" style="279" customWidth="1"/>
    <col min="12555" max="12555" width="19.85546875" style="279" customWidth="1"/>
    <col min="12556" max="12556" width="8.42578125" style="279" customWidth="1"/>
    <col min="12557" max="12557" width="10" style="279" customWidth="1"/>
    <col min="12558" max="12558" width="12.42578125" style="279" customWidth="1"/>
    <col min="12559" max="12559" width="9.42578125" style="279" customWidth="1"/>
    <col min="12560" max="12560" width="5.42578125" style="279" customWidth="1"/>
    <col min="12561" max="12800" width="10.28515625" style="279"/>
    <col min="12801" max="12801" width="1.7109375" style="279" customWidth="1"/>
    <col min="12802" max="12802" width="2.28515625" style="279" customWidth="1"/>
    <col min="12803" max="12803" width="55" style="279" customWidth="1"/>
    <col min="12804" max="12804" width="15.5703125" style="279" customWidth="1"/>
    <col min="12805" max="12805" width="20.140625" style="279" customWidth="1"/>
    <col min="12806" max="12806" width="16" style="279" customWidth="1"/>
    <col min="12807" max="12807" width="17.7109375" style="279" customWidth="1"/>
    <col min="12808" max="12808" width="2.5703125" style="279" customWidth="1"/>
    <col min="12809" max="12809" width="14.28515625" style="279" customWidth="1"/>
    <col min="12810" max="12810" width="2.7109375" style="279" customWidth="1"/>
    <col min="12811" max="12811" width="19.85546875" style="279" customWidth="1"/>
    <col min="12812" max="12812" width="8.42578125" style="279" customWidth="1"/>
    <col min="12813" max="12813" width="10" style="279" customWidth="1"/>
    <col min="12814" max="12814" width="12.42578125" style="279" customWidth="1"/>
    <col min="12815" max="12815" width="9.42578125" style="279" customWidth="1"/>
    <col min="12816" max="12816" width="5.42578125" style="279" customWidth="1"/>
    <col min="12817" max="13056" width="10.28515625" style="279"/>
    <col min="13057" max="13057" width="1.7109375" style="279" customWidth="1"/>
    <col min="13058" max="13058" width="2.28515625" style="279" customWidth="1"/>
    <col min="13059" max="13059" width="55" style="279" customWidth="1"/>
    <col min="13060" max="13060" width="15.5703125" style="279" customWidth="1"/>
    <col min="13061" max="13061" width="20.140625" style="279" customWidth="1"/>
    <col min="13062" max="13062" width="16" style="279" customWidth="1"/>
    <col min="13063" max="13063" width="17.7109375" style="279" customWidth="1"/>
    <col min="13064" max="13064" width="2.5703125" style="279" customWidth="1"/>
    <col min="13065" max="13065" width="14.28515625" style="279" customWidth="1"/>
    <col min="13066" max="13066" width="2.7109375" style="279" customWidth="1"/>
    <col min="13067" max="13067" width="19.85546875" style="279" customWidth="1"/>
    <col min="13068" max="13068" width="8.42578125" style="279" customWidth="1"/>
    <col min="13069" max="13069" width="10" style="279" customWidth="1"/>
    <col min="13070" max="13070" width="12.42578125" style="279" customWidth="1"/>
    <col min="13071" max="13071" width="9.42578125" style="279" customWidth="1"/>
    <col min="13072" max="13072" width="5.42578125" style="279" customWidth="1"/>
    <col min="13073" max="13312" width="10.28515625" style="279"/>
    <col min="13313" max="13313" width="1.7109375" style="279" customWidth="1"/>
    <col min="13314" max="13314" width="2.28515625" style="279" customWidth="1"/>
    <col min="13315" max="13315" width="55" style="279" customWidth="1"/>
    <col min="13316" max="13316" width="15.5703125" style="279" customWidth="1"/>
    <col min="13317" max="13317" width="20.140625" style="279" customWidth="1"/>
    <col min="13318" max="13318" width="16" style="279" customWidth="1"/>
    <col min="13319" max="13319" width="17.7109375" style="279" customWidth="1"/>
    <col min="13320" max="13320" width="2.5703125" style="279" customWidth="1"/>
    <col min="13321" max="13321" width="14.28515625" style="279" customWidth="1"/>
    <col min="13322" max="13322" width="2.7109375" style="279" customWidth="1"/>
    <col min="13323" max="13323" width="19.85546875" style="279" customWidth="1"/>
    <col min="13324" max="13324" width="8.42578125" style="279" customWidth="1"/>
    <col min="13325" max="13325" width="10" style="279" customWidth="1"/>
    <col min="13326" max="13326" width="12.42578125" style="279" customWidth="1"/>
    <col min="13327" max="13327" width="9.42578125" style="279" customWidth="1"/>
    <col min="13328" max="13328" width="5.42578125" style="279" customWidth="1"/>
    <col min="13329" max="13568" width="10.28515625" style="279"/>
    <col min="13569" max="13569" width="1.7109375" style="279" customWidth="1"/>
    <col min="13570" max="13570" width="2.28515625" style="279" customWidth="1"/>
    <col min="13571" max="13571" width="55" style="279" customWidth="1"/>
    <col min="13572" max="13572" width="15.5703125" style="279" customWidth="1"/>
    <col min="13573" max="13573" width="20.140625" style="279" customWidth="1"/>
    <col min="13574" max="13574" width="16" style="279" customWidth="1"/>
    <col min="13575" max="13575" width="17.7109375" style="279" customWidth="1"/>
    <col min="13576" max="13576" width="2.5703125" style="279" customWidth="1"/>
    <col min="13577" max="13577" width="14.28515625" style="279" customWidth="1"/>
    <col min="13578" max="13578" width="2.7109375" style="279" customWidth="1"/>
    <col min="13579" max="13579" width="19.85546875" style="279" customWidth="1"/>
    <col min="13580" max="13580" width="8.42578125" style="279" customWidth="1"/>
    <col min="13581" max="13581" width="10" style="279" customWidth="1"/>
    <col min="13582" max="13582" width="12.42578125" style="279" customWidth="1"/>
    <col min="13583" max="13583" width="9.42578125" style="279" customWidth="1"/>
    <col min="13584" max="13584" width="5.42578125" style="279" customWidth="1"/>
    <col min="13585" max="13824" width="10.28515625" style="279"/>
    <col min="13825" max="13825" width="1.7109375" style="279" customWidth="1"/>
    <col min="13826" max="13826" width="2.28515625" style="279" customWidth="1"/>
    <col min="13827" max="13827" width="55" style="279" customWidth="1"/>
    <col min="13828" max="13828" width="15.5703125" style="279" customWidth="1"/>
    <col min="13829" max="13829" width="20.140625" style="279" customWidth="1"/>
    <col min="13830" max="13830" width="16" style="279" customWidth="1"/>
    <col min="13831" max="13831" width="17.7109375" style="279" customWidth="1"/>
    <col min="13832" max="13832" width="2.5703125" style="279" customWidth="1"/>
    <col min="13833" max="13833" width="14.28515625" style="279" customWidth="1"/>
    <col min="13834" max="13834" width="2.7109375" style="279" customWidth="1"/>
    <col min="13835" max="13835" width="19.85546875" style="279" customWidth="1"/>
    <col min="13836" max="13836" width="8.42578125" style="279" customWidth="1"/>
    <col min="13837" max="13837" width="10" style="279" customWidth="1"/>
    <col min="13838" max="13838" width="12.42578125" style="279" customWidth="1"/>
    <col min="13839" max="13839" width="9.42578125" style="279" customWidth="1"/>
    <col min="13840" max="13840" width="5.42578125" style="279" customWidth="1"/>
    <col min="13841" max="14080" width="10.28515625" style="279"/>
    <col min="14081" max="14081" width="1.7109375" style="279" customWidth="1"/>
    <col min="14082" max="14082" width="2.28515625" style="279" customWidth="1"/>
    <col min="14083" max="14083" width="55" style="279" customWidth="1"/>
    <col min="14084" max="14084" width="15.5703125" style="279" customWidth="1"/>
    <col min="14085" max="14085" width="20.140625" style="279" customWidth="1"/>
    <col min="14086" max="14086" width="16" style="279" customWidth="1"/>
    <col min="14087" max="14087" width="17.7109375" style="279" customWidth="1"/>
    <col min="14088" max="14088" width="2.5703125" style="279" customWidth="1"/>
    <col min="14089" max="14089" width="14.28515625" style="279" customWidth="1"/>
    <col min="14090" max="14090" width="2.7109375" style="279" customWidth="1"/>
    <col min="14091" max="14091" width="19.85546875" style="279" customWidth="1"/>
    <col min="14092" max="14092" width="8.42578125" style="279" customWidth="1"/>
    <col min="14093" max="14093" width="10" style="279" customWidth="1"/>
    <col min="14094" max="14094" width="12.42578125" style="279" customWidth="1"/>
    <col min="14095" max="14095" width="9.42578125" style="279" customWidth="1"/>
    <col min="14096" max="14096" width="5.42578125" style="279" customWidth="1"/>
    <col min="14097" max="14336" width="10.28515625" style="279"/>
    <col min="14337" max="14337" width="1.7109375" style="279" customWidth="1"/>
    <col min="14338" max="14338" width="2.28515625" style="279" customWidth="1"/>
    <col min="14339" max="14339" width="55" style="279" customWidth="1"/>
    <col min="14340" max="14340" width="15.5703125" style="279" customWidth="1"/>
    <col min="14341" max="14341" width="20.140625" style="279" customWidth="1"/>
    <col min="14342" max="14342" width="16" style="279" customWidth="1"/>
    <col min="14343" max="14343" width="17.7109375" style="279" customWidth="1"/>
    <col min="14344" max="14344" width="2.5703125" style="279" customWidth="1"/>
    <col min="14345" max="14345" width="14.28515625" style="279" customWidth="1"/>
    <col min="14346" max="14346" width="2.7109375" style="279" customWidth="1"/>
    <col min="14347" max="14347" width="19.85546875" style="279" customWidth="1"/>
    <col min="14348" max="14348" width="8.42578125" style="279" customWidth="1"/>
    <col min="14349" max="14349" width="10" style="279" customWidth="1"/>
    <col min="14350" max="14350" width="12.42578125" style="279" customWidth="1"/>
    <col min="14351" max="14351" width="9.42578125" style="279" customWidth="1"/>
    <col min="14352" max="14352" width="5.42578125" style="279" customWidth="1"/>
    <col min="14353" max="14592" width="10.28515625" style="279"/>
    <col min="14593" max="14593" width="1.7109375" style="279" customWidth="1"/>
    <col min="14594" max="14594" width="2.28515625" style="279" customWidth="1"/>
    <col min="14595" max="14595" width="55" style="279" customWidth="1"/>
    <col min="14596" max="14596" width="15.5703125" style="279" customWidth="1"/>
    <col min="14597" max="14597" width="20.140625" style="279" customWidth="1"/>
    <col min="14598" max="14598" width="16" style="279" customWidth="1"/>
    <col min="14599" max="14599" width="17.7109375" style="279" customWidth="1"/>
    <col min="14600" max="14600" width="2.5703125" style="279" customWidth="1"/>
    <col min="14601" max="14601" width="14.28515625" style="279" customWidth="1"/>
    <col min="14602" max="14602" width="2.7109375" style="279" customWidth="1"/>
    <col min="14603" max="14603" width="19.85546875" style="279" customWidth="1"/>
    <col min="14604" max="14604" width="8.42578125" style="279" customWidth="1"/>
    <col min="14605" max="14605" width="10" style="279" customWidth="1"/>
    <col min="14606" max="14606" width="12.42578125" style="279" customWidth="1"/>
    <col min="14607" max="14607" width="9.42578125" style="279" customWidth="1"/>
    <col min="14608" max="14608" width="5.42578125" style="279" customWidth="1"/>
    <col min="14609" max="14848" width="10.28515625" style="279"/>
    <col min="14849" max="14849" width="1.7109375" style="279" customWidth="1"/>
    <col min="14850" max="14850" width="2.28515625" style="279" customWidth="1"/>
    <col min="14851" max="14851" width="55" style="279" customWidth="1"/>
    <col min="14852" max="14852" width="15.5703125" style="279" customWidth="1"/>
    <col min="14853" max="14853" width="20.140625" style="279" customWidth="1"/>
    <col min="14854" max="14854" width="16" style="279" customWidth="1"/>
    <col min="14855" max="14855" width="17.7109375" style="279" customWidth="1"/>
    <col min="14856" max="14856" width="2.5703125" style="279" customWidth="1"/>
    <col min="14857" max="14857" width="14.28515625" style="279" customWidth="1"/>
    <col min="14858" max="14858" width="2.7109375" style="279" customWidth="1"/>
    <col min="14859" max="14859" width="19.85546875" style="279" customWidth="1"/>
    <col min="14860" max="14860" width="8.42578125" style="279" customWidth="1"/>
    <col min="14861" max="14861" width="10" style="279" customWidth="1"/>
    <col min="14862" max="14862" width="12.42578125" style="279" customWidth="1"/>
    <col min="14863" max="14863" width="9.42578125" style="279" customWidth="1"/>
    <col min="14864" max="14864" width="5.42578125" style="279" customWidth="1"/>
    <col min="14865" max="15104" width="10.28515625" style="279"/>
    <col min="15105" max="15105" width="1.7109375" style="279" customWidth="1"/>
    <col min="15106" max="15106" width="2.28515625" style="279" customWidth="1"/>
    <col min="15107" max="15107" width="55" style="279" customWidth="1"/>
    <col min="15108" max="15108" width="15.5703125" style="279" customWidth="1"/>
    <col min="15109" max="15109" width="20.140625" style="279" customWidth="1"/>
    <col min="15110" max="15110" width="16" style="279" customWidth="1"/>
    <col min="15111" max="15111" width="17.7109375" style="279" customWidth="1"/>
    <col min="15112" max="15112" width="2.5703125" style="279" customWidth="1"/>
    <col min="15113" max="15113" width="14.28515625" style="279" customWidth="1"/>
    <col min="15114" max="15114" width="2.7109375" style="279" customWidth="1"/>
    <col min="15115" max="15115" width="19.85546875" style="279" customWidth="1"/>
    <col min="15116" max="15116" width="8.42578125" style="279" customWidth="1"/>
    <col min="15117" max="15117" width="10" style="279" customWidth="1"/>
    <col min="15118" max="15118" width="12.42578125" style="279" customWidth="1"/>
    <col min="15119" max="15119" width="9.42578125" style="279" customWidth="1"/>
    <col min="15120" max="15120" width="5.42578125" style="279" customWidth="1"/>
    <col min="15121" max="15360" width="10.28515625" style="279"/>
    <col min="15361" max="15361" width="1.7109375" style="279" customWidth="1"/>
    <col min="15362" max="15362" width="2.28515625" style="279" customWidth="1"/>
    <col min="15363" max="15363" width="55" style="279" customWidth="1"/>
    <col min="15364" max="15364" width="15.5703125" style="279" customWidth="1"/>
    <col min="15365" max="15365" width="20.140625" style="279" customWidth="1"/>
    <col min="15366" max="15366" width="16" style="279" customWidth="1"/>
    <col min="15367" max="15367" width="17.7109375" style="279" customWidth="1"/>
    <col min="15368" max="15368" width="2.5703125" style="279" customWidth="1"/>
    <col min="15369" max="15369" width="14.28515625" style="279" customWidth="1"/>
    <col min="15370" max="15370" width="2.7109375" style="279" customWidth="1"/>
    <col min="15371" max="15371" width="19.85546875" style="279" customWidth="1"/>
    <col min="15372" max="15372" width="8.42578125" style="279" customWidth="1"/>
    <col min="15373" max="15373" width="10" style="279" customWidth="1"/>
    <col min="15374" max="15374" width="12.42578125" style="279" customWidth="1"/>
    <col min="15375" max="15375" width="9.42578125" style="279" customWidth="1"/>
    <col min="15376" max="15376" width="5.42578125" style="279" customWidth="1"/>
    <col min="15377" max="15616" width="10.28515625" style="279"/>
    <col min="15617" max="15617" width="1.7109375" style="279" customWidth="1"/>
    <col min="15618" max="15618" width="2.28515625" style="279" customWidth="1"/>
    <col min="15619" max="15619" width="55" style="279" customWidth="1"/>
    <col min="15620" max="15620" width="15.5703125" style="279" customWidth="1"/>
    <col min="15621" max="15621" width="20.140625" style="279" customWidth="1"/>
    <col min="15622" max="15622" width="16" style="279" customWidth="1"/>
    <col min="15623" max="15623" width="17.7109375" style="279" customWidth="1"/>
    <col min="15624" max="15624" width="2.5703125" style="279" customWidth="1"/>
    <col min="15625" max="15625" width="14.28515625" style="279" customWidth="1"/>
    <col min="15626" max="15626" width="2.7109375" style="279" customWidth="1"/>
    <col min="15627" max="15627" width="19.85546875" style="279" customWidth="1"/>
    <col min="15628" max="15628" width="8.42578125" style="279" customWidth="1"/>
    <col min="15629" max="15629" width="10" style="279" customWidth="1"/>
    <col min="15630" max="15630" width="12.42578125" style="279" customWidth="1"/>
    <col min="15631" max="15631" width="9.42578125" style="279" customWidth="1"/>
    <col min="15632" max="15632" width="5.42578125" style="279" customWidth="1"/>
    <col min="15633" max="15872" width="10.28515625" style="279"/>
    <col min="15873" max="15873" width="1.7109375" style="279" customWidth="1"/>
    <col min="15874" max="15874" width="2.28515625" style="279" customWidth="1"/>
    <col min="15875" max="15875" width="55" style="279" customWidth="1"/>
    <col min="15876" max="15876" width="15.5703125" style="279" customWidth="1"/>
    <col min="15877" max="15877" width="20.140625" style="279" customWidth="1"/>
    <col min="15878" max="15878" width="16" style="279" customWidth="1"/>
    <col min="15879" max="15879" width="17.7109375" style="279" customWidth="1"/>
    <col min="15880" max="15880" width="2.5703125" style="279" customWidth="1"/>
    <col min="15881" max="15881" width="14.28515625" style="279" customWidth="1"/>
    <col min="15882" max="15882" width="2.7109375" style="279" customWidth="1"/>
    <col min="15883" max="15883" width="19.85546875" style="279" customWidth="1"/>
    <col min="15884" max="15884" width="8.42578125" style="279" customWidth="1"/>
    <col min="15885" max="15885" width="10" style="279" customWidth="1"/>
    <col min="15886" max="15886" width="12.42578125" style="279" customWidth="1"/>
    <col min="15887" max="15887" width="9.42578125" style="279" customWidth="1"/>
    <col min="15888" max="15888" width="5.42578125" style="279" customWidth="1"/>
    <col min="15889" max="16128" width="10.28515625" style="279"/>
    <col min="16129" max="16129" width="1.7109375" style="279" customWidth="1"/>
    <col min="16130" max="16130" width="2.28515625" style="279" customWidth="1"/>
    <col min="16131" max="16131" width="55" style="279" customWidth="1"/>
    <col min="16132" max="16132" width="15.5703125" style="279" customWidth="1"/>
    <col min="16133" max="16133" width="20.140625" style="279" customWidth="1"/>
    <col min="16134" max="16134" width="16" style="279" customWidth="1"/>
    <col min="16135" max="16135" width="17.7109375" style="279" customWidth="1"/>
    <col min="16136" max="16136" width="2.5703125" style="279" customWidth="1"/>
    <col min="16137" max="16137" width="14.28515625" style="279" customWidth="1"/>
    <col min="16138" max="16138" width="2.7109375" style="279" customWidth="1"/>
    <col min="16139" max="16139" width="19.85546875" style="279" customWidth="1"/>
    <col min="16140" max="16140" width="8.42578125" style="279" customWidth="1"/>
    <col min="16141" max="16141" width="10" style="279" customWidth="1"/>
    <col min="16142" max="16142" width="12.42578125" style="279" customWidth="1"/>
    <col min="16143" max="16143" width="9.42578125" style="279" customWidth="1"/>
    <col min="16144" max="16144" width="5.42578125" style="279" customWidth="1"/>
    <col min="16145" max="16384" width="10.28515625" style="279"/>
  </cols>
  <sheetData>
    <row r="1" spans="2:15" ht="11.25" customHeight="1">
      <c r="B1" s="689" t="s">
        <v>203</v>
      </c>
      <c r="C1" s="689"/>
      <c r="D1" s="689"/>
      <c r="E1" s="689"/>
      <c r="F1" s="689"/>
      <c r="G1" s="689"/>
      <c r="H1" s="689"/>
      <c r="I1" s="689"/>
      <c r="J1" s="689"/>
      <c r="K1" s="689"/>
      <c r="L1" s="689"/>
      <c r="M1" s="689"/>
      <c r="N1" s="689"/>
      <c r="O1" s="689"/>
    </row>
    <row r="2" spans="2:15" s="280" customFormat="1" ht="12.75" customHeight="1">
      <c r="B2" s="418"/>
      <c r="C2" s="663" t="s">
        <v>326</v>
      </c>
      <c r="D2" s="663"/>
      <c r="E2" s="663"/>
      <c r="F2" s="663"/>
      <c r="G2" s="663"/>
      <c r="H2" s="419"/>
      <c r="I2" s="370"/>
      <c r="J2" s="370"/>
      <c r="K2" s="370"/>
      <c r="L2" s="370"/>
      <c r="M2" s="370"/>
      <c r="N2" s="370"/>
      <c r="O2" s="370"/>
    </row>
    <row r="3" spans="2:15" s="280" customFormat="1" ht="12.75" customHeight="1">
      <c r="B3" s="418"/>
      <c r="C3" s="663" t="s">
        <v>609</v>
      </c>
      <c r="D3" s="663"/>
      <c r="E3" s="663"/>
      <c r="F3" s="663"/>
      <c r="G3" s="663"/>
      <c r="H3" s="419"/>
      <c r="I3" s="370"/>
      <c r="J3" s="370"/>
      <c r="K3" s="370"/>
      <c r="L3" s="370"/>
      <c r="M3" s="370"/>
      <c r="N3" s="370"/>
      <c r="O3" s="370"/>
    </row>
    <row r="4" spans="2:15" s="280" customFormat="1" ht="12.75" customHeight="1">
      <c r="B4" s="663" t="s">
        <v>428</v>
      </c>
      <c r="C4" s="663"/>
      <c r="D4" s="663"/>
      <c r="E4" s="663"/>
      <c r="F4" s="663"/>
      <c r="G4" s="663"/>
      <c r="H4" s="370"/>
      <c r="I4" s="370"/>
      <c r="J4" s="370"/>
      <c r="K4" s="370"/>
      <c r="L4" s="370"/>
      <c r="M4" s="370"/>
      <c r="N4" s="370"/>
      <c r="O4" s="370"/>
    </row>
    <row r="5" spans="2:15" s="280" customFormat="1" ht="12.75" customHeight="1">
      <c r="B5" s="663" t="s">
        <v>1</v>
      </c>
      <c r="C5" s="663"/>
      <c r="D5" s="663"/>
      <c r="E5" s="663"/>
      <c r="F5" s="663"/>
      <c r="G5" s="663"/>
      <c r="H5" s="370"/>
      <c r="I5" s="370"/>
      <c r="J5" s="370"/>
      <c r="K5" s="370"/>
      <c r="L5" s="370"/>
      <c r="M5" s="370"/>
      <c r="N5" s="370"/>
      <c r="O5" s="370"/>
    </row>
    <row r="6" spans="2:15" s="280" customFormat="1" ht="12.75" customHeight="1">
      <c r="B6" s="370"/>
      <c r="C6" s="370"/>
      <c r="D6" s="370"/>
      <c r="E6" s="370"/>
      <c r="F6" s="370"/>
      <c r="G6" s="316" t="s">
        <v>429</v>
      </c>
      <c r="H6" s="370"/>
      <c r="I6" s="370"/>
      <c r="J6" s="370"/>
      <c r="K6" s="370"/>
      <c r="L6" s="370"/>
      <c r="M6" s="370"/>
      <c r="N6" s="370"/>
      <c r="O6" s="370"/>
    </row>
    <row r="7" spans="2:15" s="280" customFormat="1" ht="12.75" customHeight="1">
      <c r="D7" s="370"/>
      <c r="H7" s="370"/>
      <c r="I7" s="370"/>
      <c r="J7" s="420"/>
    </row>
    <row r="8" spans="2:15" s="239" customFormat="1" ht="12.75" customHeight="1">
      <c r="B8" s="686" t="s">
        <v>430</v>
      </c>
      <c r="C8" s="686"/>
      <c r="D8" s="687" t="s">
        <v>262</v>
      </c>
      <c r="E8" s="687"/>
      <c r="F8" s="687" t="s">
        <v>262</v>
      </c>
      <c r="G8" s="687"/>
    </row>
    <row r="9" spans="2:15" s="239" customFormat="1" ht="12.75" customHeight="1">
      <c r="B9" s="686"/>
      <c r="C9" s="686"/>
      <c r="D9" s="688">
        <v>43555</v>
      </c>
      <c r="E9" s="688"/>
      <c r="F9" s="688">
        <v>43190</v>
      </c>
      <c r="G9" s="688"/>
    </row>
    <row r="10" spans="2:15" s="178" customFormat="1" ht="12.75" customHeight="1">
      <c r="B10" s="421"/>
      <c r="C10" s="421"/>
      <c r="D10" s="422"/>
      <c r="E10" s="422"/>
      <c r="F10" s="422"/>
      <c r="G10" s="422"/>
      <c r="H10" s="239"/>
    </row>
    <row r="11" spans="2:15" s="239" customFormat="1" ht="12.75" customHeight="1">
      <c r="B11" s="423" t="s">
        <v>431</v>
      </c>
      <c r="C11" s="423" t="s">
        <v>432</v>
      </c>
      <c r="D11" s="424"/>
      <c r="E11" s="425">
        <f>+'EE_RR '!D14*-1</f>
        <v>19003101821</v>
      </c>
      <c r="F11" s="424"/>
      <c r="G11" s="425">
        <v>18460752361</v>
      </c>
      <c r="I11" s="426"/>
    </row>
    <row r="12" spans="2:15" s="178" customFormat="1" ht="12.75" customHeight="1">
      <c r="B12" s="427"/>
      <c r="C12" s="427"/>
      <c r="D12" s="428"/>
      <c r="E12" s="428"/>
      <c r="F12" s="428"/>
      <c r="G12" s="428"/>
      <c r="H12" s="239"/>
    </row>
    <row r="13" spans="2:15" s="239" customFormat="1" ht="12.75" customHeight="1">
      <c r="B13" s="423"/>
      <c r="C13" s="423" t="s">
        <v>433</v>
      </c>
      <c r="D13" s="424"/>
      <c r="E13" s="424"/>
      <c r="F13" s="424"/>
      <c r="G13" s="424"/>
    </row>
    <row r="14" spans="2:15" s="178" customFormat="1" ht="12.75" customHeight="1">
      <c r="B14" s="429"/>
      <c r="C14" s="427" t="s">
        <v>434</v>
      </c>
      <c r="D14" s="428">
        <v>22936352672</v>
      </c>
      <c r="E14" s="428"/>
      <c r="F14" s="428">
        <v>17898698183</v>
      </c>
      <c r="G14" s="428"/>
      <c r="H14" s="239"/>
    </row>
    <row r="15" spans="2:15" s="178" customFormat="1" ht="12.75" hidden="1" customHeight="1">
      <c r="B15" s="429">
        <v>1</v>
      </c>
      <c r="C15" s="427"/>
      <c r="D15" s="428"/>
      <c r="E15" s="428"/>
      <c r="F15" s="428"/>
      <c r="G15" s="428"/>
      <c r="H15" s="239"/>
    </row>
    <row r="16" spans="2:15" s="178" customFormat="1" ht="12.75" hidden="1" customHeight="1">
      <c r="B16" s="429"/>
      <c r="C16" s="427"/>
      <c r="D16" s="428"/>
      <c r="E16" s="428"/>
      <c r="F16" s="428"/>
      <c r="G16" s="428"/>
      <c r="H16" s="239"/>
      <c r="I16" s="254"/>
    </row>
    <row r="17" spans="2:11" s="178" customFormat="1" ht="12.75" hidden="1" customHeight="1">
      <c r="B17" s="429"/>
      <c r="C17" s="427"/>
      <c r="D17" s="428"/>
      <c r="E17" s="428"/>
      <c r="F17" s="428"/>
      <c r="G17" s="428"/>
      <c r="H17" s="239"/>
    </row>
    <row r="18" spans="2:11" s="178" customFormat="1" ht="12.75" hidden="1" customHeight="1">
      <c r="B18" s="429">
        <v>5</v>
      </c>
      <c r="C18" s="427"/>
      <c r="D18" s="428"/>
      <c r="E18" s="428"/>
      <c r="F18" s="428"/>
      <c r="G18" s="428"/>
      <c r="H18" s="239"/>
    </row>
    <row r="19" spans="2:11" s="178" customFormat="1" ht="12.75" hidden="1" customHeight="1">
      <c r="B19" s="429"/>
      <c r="C19" s="427"/>
      <c r="D19" s="424"/>
      <c r="E19" s="428"/>
      <c r="F19" s="424"/>
      <c r="G19" s="428"/>
      <c r="H19" s="239"/>
    </row>
    <row r="20" spans="2:11" s="178" customFormat="1" ht="12.75" hidden="1" customHeight="1">
      <c r="B20" s="429"/>
      <c r="C20" s="427"/>
      <c r="D20" s="428"/>
      <c r="E20" s="428"/>
      <c r="F20" s="428"/>
      <c r="G20" s="428"/>
      <c r="H20" s="239"/>
    </row>
    <row r="21" spans="2:11" s="239" customFormat="1" ht="29.25" customHeight="1">
      <c r="B21" s="430"/>
      <c r="C21" s="423" t="s">
        <v>435</v>
      </c>
      <c r="D21" s="428"/>
      <c r="E21" s="424"/>
      <c r="F21" s="428"/>
      <c r="G21" s="424"/>
      <c r="I21" s="426"/>
      <c r="K21" s="426"/>
    </row>
    <row r="22" spans="2:11" s="178" customFormat="1" ht="12.75" customHeight="1">
      <c r="B22" s="429">
        <v>3</v>
      </c>
      <c r="C22" s="427" t="s">
        <v>436</v>
      </c>
      <c r="D22" s="428">
        <v>14069918764</v>
      </c>
      <c r="E22" s="428"/>
      <c r="F22" s="428">
        <f>+F29+G11-F14</f>
        <v>16090252800</v>
      </c>
      <c r="G22" s="428"/>
      <c r="H22" s="239"/>
      <c r="I22" s="254"/>
    </row>
    <row r="23" spans="2:11" s="178" customFormat="1" ht="12.75" hidden="1" customHeight="1">
      <c r="B23" s="429"/>
      <c r="C23" s="427"/>
      <c r="D23" s="431"/>
      <c r="E23" s="428"/>
      <c r="F23" s="431"/>
      <c r="G23" s="428"/>
      <c r="H23" s="239"/>
      <c r="I23" s="254"/>
    </row>
    <row r="24" spans="2:11" s="178" customFormat="1" ht="12.75" hidden="1" customHeight="1">
      <c r="B24" s="429"/>
      <c r="C24" s="427"/>
      <c r="D24" s="424"/>
      <c r="E24" s="428"/>
      <c r="F24" s="424"/>
      <c r="G24" s="428"/>
      <c r="H24" s="239"/>
    </row>
    <row r="25" spans="2:11" s="178" customFormat="1" ht="12.75" hidden="1" customHeight="1">
      <c r="B25" s="429"/>
      <c r="C25" s="427"/>
      <c r="D25" s="431"/>
      <c r="E25" s="431"/>
      <c r="F25" s="431"/>
      <c r="G25" s="431"/>
      <c r="H25" s="239"/>
    </row>
    <row r="26" spans="2:11" s="178" customFormat="1" ht="12.75" hidden="1" customHeight="1">
      <c r="B26" s="429"/>
      <c r="C26" s="427"/>
      <c r="D26" s="428"/>
      <c r="E26" s="428"/>
      <c r="F26" s="428"/>
      <c r="G26" s="428"/>
      <c r="H26" s="239"/>
    </row>
    <row r="27" spans="2:11" s="178" customFormat="1" ht="12.75" customHeight="1">
      <c r="B27" s="429"/>
      <c r="C27" s="427"/>
      <c r="D27" s="428"/>
      <c r="E27" s="428"/>
      <c r="F27" s="428"/>
      <c r="G27" s="428"/>
      <c r="H27" s="239"/>
      <c r="K27" s="254"/>
    </row>
    <row r="28" spans="2:11" s="239" customFormat="1" ht="12.75" customHeight="1">
      <c r="B28" s="430"/>
      <c r="C28" s="423" t="s">
        <v>437</v>
      </c>
      <c r="D28" s="424"/>
      <c r="E28" s="424"/>
      <c r="F28" s="424"/>
      <c r="G28" s="424"/>
      <c r="I28" s="426"/>
      <c r="K28" s="426"/>
    </row>
    <row r="29" spans="2:11" s="178" customFormat="1" ht="12.75" customHeight="1">
      <c r="B29" s="429">
        <v>2</v>
      </c>
      <c r="C29" s="427" t="s">
        <v>438</v>
      </c>
      <c r="D29" s="428">
        <v>18003169615</v>
      </c>
      <c r="E29" s="428"/>
      <c r="F29" s="428">
        <v>15528198622</v>
      </c>
      <c r="G29" s="428"/>
      <c r="K29" s="254"/>
    </row>
    <row r="30" spans="2:11" s="178" customFormat="1" ht="12.75" hidden="1" customHeight="1">
      <c r="B30" s="429">
        <v>1</v>
      </c>
      <c r="C30" s="427"/>
      <c r="D30" s="431"/>
      <c r="E30" s="428"/>
      <c r="F30" s="431"/>
      <c r="G30" s="428"/>
      <c r="I30" s="255"/>
    </row>
    <row r="31" spans="2:11" s="178" customFormat="1" ht="12.75" hidden="1" customHeight="1">
      <c r="B31" s="429" t="s">
        <v>439</v>
      </c>
      <c r="C31" s="427"/>
      <c r="D31" s="431"/>
      <c r="E31" s="428"/>
      <c r="F31" s="431"/>
      <c r="G31" s="428"/>
    </row>
    <row r="32" spans="2:11" s="178" customFormat="1" ht="12.75" hidden="1" customHeight="1">
      <c r="B32" s="429" t="s">
        <v>440</v>
      </c>
      <c r="C32" s="427"/>
      <c r="D32" s="431"/>
      <c r="E32" s="428"/>
      <c r="F32" s="431"/>
      <c r="G32" s="428"/>
    </row>
    <row r="33" spans="2:7" s="178" customFormat="1" ht="12.75" hidden="1" customHeight="1">
      <c r="B33" s="429" t="s">
        <v>441</v>
      </c>
      <c r="C33" s="427"/>
      <c r="D33" s="424"/>
      <c r="E33" s="428"/>
      <c r="F33" s="424"/>
      <c r="G33" s="428"/>
    </row>
    <row r="34" spans="2:7" s="178" customFormat="1" ht="12.75" customHeight="1">
      <c r="B34" s="429"/>
      <c r="C34" s="427"/>
      <c r="D34" s="424"/>
      <c r="E34" s="428"/>
      <c r="F34" s="424"/>
      <c r="G34" s="428"/>
    </row>
    <row r="35" spans="2:7" s="178" customFormat="1" ht="12.75" customHeight="1">
      <c r="B35" s="429"/>
      <c r="C35" s="427"/>
      <c r="D35" s="428"/>
      <c r="E35" s="428"/>
      <c r="F35" s="428"/>
      <c r="G35" s="428"/>
    </row>
    <row r="36" spans="2:7" s="178" customFormat="1" ht="12.75" customHeight="1" thickBot="1">
      <c r="B36" s="432" t="s">
        <v>442</v>
      </c>
      <c r="C36" s="432" t="s">
        <v>443</v>
      </c>
      <c r="D36" s="433"/>
      <c r="E36" s="434">
        <v>0</v>
      </c>
      <c r="F36" s="433"/>
      <c r="G36" s="434">
        <v>0</v>
      </c>
    </row>
    <row r="37" spans="2:7" s="178" customFormat="1" ht="12.75" customHeight="1">
      <c r="B37" s="423"/>
      <c r="C37" s="423"/>
      <c r="D37" s="428"/>
      <c r="E37" s="428"/>
      <c r="F37" s="428"/>
      <c r="G37" s="428"/>
    </row>
    <row r="38" spans="2:7" s="178" customFormat="1" ht="12.75" customHeight="1">
      <c r="B38" s="423"/>
      <c r="C38" s="423" t="s">
        <v>432</v>
      </c>
      <c r="D38" s="428"/>
      <c r="E38" s="425">
        <f>+E36+E11</f>
        <v>19003101821</v>
      </c>
      <c r="F38" s="428"/>
      <c r="G38" s="425">
        <f>+G11+G36</f>
        <v>18460752361</v>
      </c>
    </row>
    <row r="39" spans="2:7" s="178" customFormat="1" ht="12.75" customHeight="1">
      <c r="B39" s="423"/>
      <c r="C39" s="423" t="s">
        <v>444</v>
      </c>
      <c r="D39" s="428"/>
      <c r="E39" s="428"/>
      <c r="F39" s="428"/>
      <c r="G39" s="428"/>
    </row>
    <row r="40" spans="2:7" s="178" customFormat="1" ht="12.75" customHeight="1">
      <c r="B40" s="435"/>
      <c r="C40" s="435"/>
      <c r="D40" s="436"/>
      <c r="E40" s="436"/>
      <c r="F40" s="436"/>
      <c r="G40" s="436"/>
    </row>
  </sheetData>
  <sheetProtection selectLockedCells="1" selectUnlockedCells="1"/>
  <mergeCells count="10">
    <mergeCell ref="B1:O1"/>
    <mergeCell ref="C2:G2"/>
    <mergeCell ref="C3:G3"/>
    <mergeCell ref="B4:G4"/>
    <mergeCell ref="B5:G5"/>
    <mergeCell ref="B8:C9"/>
    <mergeCell ref="D8:E8"/>
    <mergeCell ref="F8:G8"/>
    <mergeCell ref="D9:E9"/>
    <mergeCell ref="F9:G9"/>
  </mergeCells>
  <pageMargins left="0.61" right="0.62986111111111109" top="1.6138888888888889" bottom="0.98402777777777772" header="0.51180555555555551" footer="0.51180555555555551"/>
  <pageSetup paperSize="9" scale="74" firstPageNumber="0" orientation="portrait" cellComments="atEn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65540"/>
  <sheetViews>
    <sheetView workbookViewId="0">
      <selection activeCell="H9" sqref="H9:H12"/>
    </sheetView>
  </sheetViews>
  <sheetFormatPr baseColWidth="10" defaultColWidth="11.5703125" defaultRowHeight="11.25" customHeight="1"/>
  <cols>
    <col min="1" max="1" width="40.85546875" style="179" customWidth="1"/>
    <col min="2" max="2" width="7" style="438" customWidth="1"/>
    <col min="3" max="3" width="13" style="439" customWidth="1"/>
    <col min="4" max="4" width="7.5703125" style="179" customWidth="1"/>
    <col min="5" max="5" width="14.5703125" style="179" customWidth="1"/>
    <col min="6" max="6" width="15.140625" style="179" customWidth="1"/>
    <col min="7" max="7" width="6" style="236" customWidth="1"/>
    <col min="8" max="8" width="12.7109375" style="179" customWidth="1"/>
    <col min="9" max="256" width="11.5703125" style="179"/>
    <col min="257" max="257" width="40.85546875" style="179" customWidth="1"/>
    <col min="258" max="258" width="7" style="179" customWidth="1"/>
    <col min="259" max="259" width="13" style="179" customWidth="1"/>
    <col min="260" max="260" width="7.5703125" style="179" customWidth="1"/>
    <col min="261" max="261" width="14.5703125" style="179" customWidth="1"/>
    <col min="262" max="262" width="15.140625" style="179" customWidth="1"/>
    <col min="263" max="263" width="6" style="179" customWidth="1"/>
    <col min="264" max="264" width="12.7109375" style="179" customWidth="1"/>
    <col min="265" max="512" width="11.5703125" style="179"/>
    <col min="513" max="513" width="40.85546875" style="179" customWidth="1"/>
    <col min="514" max="514" width="7" style="179" customWidth="1"/>
    <col min="515" max="515" width="13" style="179" customWidth="1"/>
    <col min="516" max="516" width="7.5703125" style="179" customWidth="1"/>
    <col min="517" max="517" width="14.5703125" style="179" customWidth="1"/>
    <col min="518" max="518" width="15.140625" style="179" customWidth="1"/>
    <col min="519" max="519" width="6" style="179" customWidth="1"/>
    <col min="520" max="520" width="12.7109375" style="179" customWidth="1"/>
    <col min="521" max="768" width="11.5703125" style="179"/>
    <col min="769" max="769" width="40.85546875" style="179" customWidth="1"/>
    <col min="770" max="770" width="7" style="179" customWidth="1"/>
    <col min="771" max="771" width="13" style="179" customWidth="1"/>
    <col min="772" max="772" width="7.5703125" style="179" customWidth="1"/>
    <col min="773" max="773" width="14.5703125" style="179" customWidth="1"/>
    <col min="774" max="774" width="15.140625" style="179" customWidth="1"/>
    <col min="775" max="775" width="6" style="179" customWidth="1"/>
    <col min="776" max="776" width="12.7109375" style="179" customWidth="1"/>
    <col min="777" max="1024" width="11.5703125" style="179"/>
    <col min="1025" max="1025" width="40.85546875" style="179" customWidth="1"/>
    <col min="1026" max="1026" width="7" style="179" customWidth="1"/>
    <col min="1027" max="1027" width="13" style="179" customWidth="1"/>
    <col min="1028" max="1028" width="7.5703125" style="179" customWidth="1"/>
    <col min="1029" max="1029" width="14.5703125" style="179" customWidth="1"/>
    <col min="1030" max="1030" width="15.140625" style="179" customWidth="1"/>
    <col min="1031" max="1031" width="6" style="179" customWidth="1"/>
    <col min="1032" max="1032" width="12.7109375" style="179" customWidth="1"/>
    <col min="1033" max="1280" width="11.5703125" style="179"/>
    <col min="1281" max="1281" width="40.85546875" style="179" customWidth="1"/>
    <col min="1282" max="1282" width="7" style="179" customWidth="1"/>
    <col min="1283" max="1283" width="13" style="179" customWidth="1"/>
    <col min="1284" max="1284" width="7.5703125" style="179" customWidth="1"/>
    <col min="1285" max="1285" width="14.5703125" style="179" customWidth="1"/>
    <col min="1286" max="1286" width="15.140625" style="179" customWidth="1"/>
    <col min="1287" max="1287" width="6" style="179" customWidth="1"/>
    <col min="1288" max="1288" width="12.7109375" style="179" customWidth="1"/>
    <col min="1289" max="1536" width="11.5703125" style="179"/>
    <col min="1537" max="1537" width="40.85546875" style="179" customWidth="1"/>
    <col min="1538" max="1538" width="7" style="179" customWidth="1"/>
    <col min="1539" max="1539" width="13" style="179" customWidth="1"/>
    <col min="1540" max="1540" width="7.5703125" style="179" customWidth="1"/>
    <col min="1541" max="1541" width="14.5703125" style="179" customWidth="1"/>
    <col min="1542" max="1542" width="15.140625" style="179" customWidth="1"/>
    <col min="1543" max="1543" width="6" style="179" customWidth="1"/>
    <col min="1544" max="1544" width="12.7109375" style="179" customWidth="1"/>
    <col min="1545" max="1792" width="11.5703125" style="179"/>
    <col min="1793" max="1793" width="40.85546875" style="179" customWidth="1"/>
    <col min="1794" max="1794" width="7" style="179" customWidth="1"/>
    <col min="1795" max="1795" width="13" style="179" customWidth="1"/>
    <col min="1796" max="1796" width="7.5703125" style="179" customWidth="1"/>
    <col min="1797" max="1797" width="14.5703125" style="179" customWidth="1"/>
    <col min="1798" max="1798" width="15.140625" style="179" customWidth="1"/>
    <col min="1799" max="1799" width="6" style="179" customWidth="1"/>
    <col min="1800" max="1800" width="12.7109375" style="179" customWidth="1"/>
    <col min="1801" max="2048" width="11.5703125" style="179"/>
    <col min="2049" max="2049" width="40.85546875" style="179" customWidth="1"/>
    <col min="2050" max="2050" width="7" style="179" customWidth="1"/>
    <col min="2051" max="2051" width="13" style="179" customWidth="1"/>
    <col min="2052" max="2052" width="7.5703125" style="179" customWidth="1"/>
    <col min="2053" max="2053" width="14.5703125" style="179" customWidth="1"/>
    <col min="2054" max="2054" width="15.140625" style="179" customWidth="1"/>
    <col min="2055" max="2055" width="6" style="179" customWidth="1"/>
    <col min="2056" max="2056" width="12.7109375" style="179" customWidth="1"/>
    <col min="2057" max="2304" width="11.5703125" style="179"/>
    <col min="2305" max="2305" width="40.85546875" style="179" customWidth="1"/>
    <col min="2306" max="2306" width="7" style="179" customWidth="1"/>
    <col min="2307" max="2307" width="13" style="179" customWidth="1"/>
    <col min="2308" max="2308" width="7.5703125" style="179" customWidth="1"/>
    <col min="2309" max="2309" width="14.5703125" style="179" customWidth="1"/>
    <col min="2310" max="2310" width="15.140625" style="179" customWidth="1"/>
    <col min="2311" max="2311" width="6" style="179" customWidth="1"/>
    <col min="2312" max="2312" width="12.7109375" style="179" customWidth="1"/>
    <col min="2313" max="2560" width="11.5703125" style="179"/>
    <col min="2561" max="2561" width="40.85546875" style="179" customWidth="1"/>
    <col min="2562" max="2562" width="7" style="179" customWidth="1"/>
    <col min="2563" max="2563" width="13" style="179" customWidth="1"/>
    <col min="2564" max="2564" width="7.5703125" style="179" customWidth="1"/>
    <col min="2565" max="2565" width="14.5703125" style="179" customWidth="1"/>
    <col min="2566" max="2566" width="15.140625" style="179" customWidth="1"/>
    <col min="2567" max="2567" width="6" style="179" customWidth="1"/>
    <col min="2568" max="2568" width="12.7109375" style="179" customWidth="1"/>
    <col min="2569" max="2816" width="11.5703125" style="179"/>
    <col min="2817" max="2817" width="40.85546875" style="179" customWidth="1"/>
    <col min="2818" max="2818" width="7" style="179" customWidth="1"/>
    <col min="2819" max="2819" width="13" style="179" customWidth="1"/>
    <col min="2820" max="2820" width="7.5703125" style="179" customWidth="1"/>
    <col min="2821" max="2821" width="14.5703125" style="179" customWidth="1"/>
    <col min="2822" max="2822" width="15.140625" style="179" customWidth="1"/>
    <col min="2823" max="2823" width="6" style="179" customWidth="1"/>
    <col min="2824" max="2824" width="12.7109375" style="179" customWidth="1"/>
    <col min="2825" max="3072" width="11.5703125" style="179"/>
    <col min="3073" max="3073" width="40.85546875" style="179" customWidth="1"/>
    <col min="3074" max="3074" width="7" style="179" customWidth="1"/>
    <col min="3075" max="3075" width="13" style="179" customWidth="1"/>
    <col min="3076" max="3076" width="7.5703125" style="179" customWidth="1"/>
    <col min="3077" max="3077" width="14.5703125" style="179" customWidth="1"/>
    <col min="3078" max="3078" width="15.140625" style="179" customWidth="1"/>
    <col min="3079" max="3079" width="6" style="179" customWidth="1"/>
    <col min="3080" max="3080" width="12.7109375" style="179" customWidth="1"/>
    <col min="3081" max="3328" width="11.5703125" style="179"/>
    <col min="3329" max="3329" width="40.85546875" style="179" customWidth="1"/>
    <col min="3330" max="3330" width="7" style="179" customWidth="1"/>
    <col min="3331" max="3331" width="13" style="179" customWidth="1"/>
    <col min="3332" max="3332" width="7.5703125" style="179" customWidth="1"/>
    <col min="3333" max="3333" width="14.5703125" style="179" customWidth="1"/>
    <col min="3334" max="3334" width="15.140625" style="179" customWidth="1"/>
    <col min="3335" max="3335" width="6" style="179" customWidth="1"/>
    <col min="3336" max="3336" width="12.7109375" style="179" customWidth="1"/>
    <col min="3337" max="3584" width="11.5703125" style="179"/>
    <col min="3585" max="3585" width="40.85546875" style="179" customWidth="1"/>
    <col min="3586" max="3586" width="7" style="179" customWidth="1"/>
    <col min="3587" max="3587" width="13" style="179" customWidth="1"/>
    <col min="3588" max="3588" width="7.5703125" style="179" customWidth="1"/>
    <col min="3589" max="3589" width="14.5703125" style="179" customWidth="1"/>
    <col min="3590" max="3590" width="15.140625" style="179" customWidth="1"/>
    <col min="3591" max="3591" width="6" style="179" customWidth="1"/>
    <col min="3592" max="3592" width="12.7109375" style="179" customWidth="1"/>
    <col min="3593" max="3840" width="11.5703125" style="179"/>
    <col min="3841" max="3841" width="40.85546875" style="179" customWidth="1"/>
    <col min="3842" max="3842" width="7" style="179" customWidth="1"/>
    <col min="3843" max="3843" width="13" style="179" customWidth="1"/>
    <col min="3844" max="3844" width="7.5703125" style="179" customWidth="1"/>
    <col min="3845" max="3845" width="14.5703125" style="179" customWidth="1"/>
    <col min="3846" max="3846" width="15.140625" style="179" customWidth="1"/>
    <col min="3847" max="3847" width="6" style="179" customWidth="1"/>
    <col min="3848" max="3848" width="12.7109375" style="179" customWidth="1"/>
    <col min="3849" max="4096" width="11.5703125" style="179"/>
    <col min="4097" max="4097" width="40.85546875" style="179" customWidth="1"/>
    <col min="4098" max="4098" width="7" style="179" customWidth="1"/>
    <col min="4099" max="4099" width="13" style="179" customWidth="1"/>
    <col min="4100" max="4100" width="7.5703125" style="179" customWidth="1"/>
    <col min="4101" max="4101" width="14.5703125" style="179" customWidth="1"/>
    <col min="4102" max="4102" width="15.140625" style="179" customWidth="1"/>
    <col min="4103" max="4103" width="6" style="179" customWidth="1"/>
    <col min="4104" max="4104" width="12.7109375" style="179" customWidth="1"/>
    <col min="4105" max="4352" width="11.5703125" style="179"/>
    <col min="4353" max="4353" width="40.85546875" style="179" customWidth="1"/>
    <col min="4354" max="4354" width="7" style="179" customWidth="1"/>
    <col min="4355" max="4355" width="13" style="179" customWidth="1"/>
    <col min="4356" max="4356" width="7.5703125" style="179" customWidth="1"/>
    <col min="4357" max="4357" width="14.5703125" style="179" customWidth="1"/>
    <col min="4358" max="4358" width="15.140625" style="179" customWidth="1"/>
    <col min="4359" max="4359" width="6" style="179" customWidth="1"/>
    <col min="4360" max="4360" width="12.7109375" style="179" customWidth="1"/>
    <col min="4361" max="4608" width="11.5703125" style="179"/>
    <col min="4609" max="4609" width="40.85546875" style="179" customWidth="1"/>
    <col min="4610" max="4610" width="7" style="179" customWidth="1"/>
    <col min="4611" max="4611" width="13" style="179" customWidth="1"/>
    <col min="4612" max="4612" width="7.5703125" style="179" customWidth="1"/>
    <col min="4613" max="4613" width="14.5703125" style="179" customWidth="1"/>
    <col min="4614" max="4614" width="15.140625" style="179" customWidth="1"/>
    <col min="4615" max="4615" width="6" style="179" customWidth="1"/>
    <col min="4616" max="4616" width="12.7109375" style="179" customWidth="1"/>
    <col min="4617" max="4864" width="11.5703125" style="179"/>
    <col min="4865" max="4865" width="40.85546875" style="179" customWidth="1"/>
    <col min="4866" max="4866" width="7" style="179" customWidth="1"/>
    <col min="4867" max="4867" width="13" style="179" customWidth="1"/>
    <col min="4868" max="4868" width="7.5703125" style="179" customWidth="1"/>
    <col min="4869" max="4869" width="14.5703125" style="179" customWidth="1"/>
    <col min="4870" max="4870" width="15.140625" style="179" customWidth="1"/>
    <col min="4871" max="4871" width="6" style="179" customWidth="1"/>
    <col min="4872" max="4872" width="12.7109375" style="179" customWidth="1"/>
    <col min="4873" max="5120" width="11.5703125" style="179"/>
    <col min="5121" max="5121" width="40.85546875" style="179" customWidth="1"/>
    <col min="5122" max="5122" width="7" style="179" customWidth="1"/>
    <col min="5123" max="5123" width="13" style="179" customWidth="1"/>
    <col min="5124" max="5124" width="7.5703125" style="179" customWidth="1"/>
    <col min="5125" max="5125" width="14.5703125" style="179" customWidth="1"/>
    <col min="5126" max="5126" width="15.140625" style="179" customWidth="1"/>
    <col min="5127" max="5127" width="6" style="179" customWidth="1"/>
    <col min="5128" max="5128" width="12.7109375" style="179" customWidth="1"/>
    <col min="5129" max="5376" width="11.5703125" style="179"/>
    <col min="5377" max="5377" width="40.85546875" style="179" customWidth="1"/>
    <col min="5378" max="5378" width="7" style="179" customWidth="1"/>
    <col min="5379" max="5379" width="13" style="179" customWidth="1"/>
    <col min="5380" max="5380" width="7.5703125" style="179" customWidth="1"/>
    <col min="5381" max="5381" width="14.5703125" style="179" customWidth="1"/>
    <col min="5382" max="5382" width="15.140625" style="179" customWidth="1"/>
    <col min="5383" max="5383" width="6" style="179" customWidth="1"/>
    <col min="5384" max="5384" width="12.7109375" style="179" customWidth="1"/>
    <col min="5385" max="5632" width="11.5703125" style="179"/>
    <col min="5633" max="5633" width="40.85546875" style="179" customWidth="1"/>
    <col min="5634" max="5634" width="7" style="179" customWidth="1"/>
    <col min="5635" max="5635" width="13" style="179" customWidth="1"/>
    <col min="5636" max="5636" width="7.5703125" style="179" customWidth="1"/>
    <col min="5637" max="5637" width="14.5703125" style="179" customWidth="1"/>
    <col min="5638" max="5638" width="15.140625" style="179" customWidth="1"/>
    <col min="5639" max="5639" width="6" style="179" customWidth="1"/>
    <col min="5640" max="5640" width="12.7109375" style="179" customWidth="1"/>
    <col min="5641" max="5888" width="11.5703125" style="179"/>
    <col min="5889" max="5889" width="40.85546875" style="179" customWidth="1"/>
    <col min="5890" max="5890" width="7" style="179" customWidth="1"/>
    <col min="5891" max="5891" width="13" style="179" customWidth="1"/>
    <col min="5892" max="5892" width="7.5703125" style="179" customWidth="1"/>
    <col min="5893" max="5893" width="14.5703125" style="179" customWidth="1"/>
    <col min="5894" max="5894" width="15.140625" style="179" customWidth="1"/>
    <col min="5895" max="5895" width="6" style="179" customWidth="1"/>
    <col min="5896" max="5896" width="12.7109375" style="179" customWidth="1"/>
    <col min="5897" max="6144" width="11.5703125" style="179"/>
    <col min="6145" max="6145" width="40.85546875" style="179" customWidth="1"/>
    <col min="6146" max="6146" width="7" style="179" customWidth="1"/>
    <col min="6147" max="6147" width="13" style="179" customWidth="1"/>
    <col min="6148" max="6148" width="7.5703125" style="179" customWidth="1"/>
    <col min="6149" max="6149" width="14.5703125" style="179" customWidth="1"/>
    <col min="6150" max="6150" width="15.140625" style="179" customWidth="1"/>
    <col min="6151" max="6151" width="6" style="179" customWidth="1"/>
    <col min="6152" max="6152" width="12.7109375" style="179" customWidth="1"/>
    <col min="6153" max="6400" width="11.5703125" style="179"/>
    <col min="6401" max="6401" width="40.85546875" style="179" customWidth="1"/>
    <col min="6402" max="6402" width="7" style="179" customWidth="1"/>
    <col min="6403" max="6403" width="13" style="179" customWidth="1"/>
    <col min="6404" max="6404" width="7.5703125" style="179" customWidth="1"/>
    <col min="6405" max="6405" width="14.5703125" style="179" customWidth="1"/>
    <col min="6406" max="6406" width="15.140625" style="179" customWidth="1"/>
    <col min="6407" max="6407" width="6" style="179" customWidth="1"/>
    <col min="6408" max="6408" width="12.7109375" style="179" customWidth="1"/>
    <col min="6409" max="6656" width="11.5703125" style="179"/>
    <col min="6657" max="6657" width="40.85546875" style="179" customWidth="1"/>
    <col min="6658" max="6658" width="7" style="179" customWidth="1"/>
    <col min="6659" max="6659" width="13" style="179" customWidth="1"/>
    <col min="6660" max="6660" width="7.5703125" style="179" customWidth="1"/>
    <col min="6661" max="6661" width="14.5703125" style="179" customWidth="1"/>
    <col min="6662" max="6662" width="15.140625" style="179" customWidth="1"/>
    <col min="6663" max="6663" width="6" style="179" customWidth="1"/>
    <col min="6664" max="6664" width="12.7109375" style="179" customWidth="1"/>
    <col min="6665" max="6912" width="11.5703125" style="179"/>
    <col min="6913" max="6913" width="40.85546875" style="179" customWidth="1"/>
    <col min="6914" max="6914" width="7" style="179" customWidth="1"/>
    <col min="6915" max="6915" width="13" style="179" customWidth="1"/>
    <col min="6916" max="6916" width="7.5703125" style="179" customWidth="1"/>
    <col min="6917" max="6917" width="14.5703125" style="179" customWidth="1"/>
    <col min="6918" max="6918" width="15.140625" style="179" customWidth="1"/>
    <col min="6919" max="6919" width="6" style="179" customWidth="1"/>
    <col min="6920" max="6920" width="12.7109375" style="179" customWidth="1"/>
    <col min="6921" max="7168" width="11.5703125" style="179"/>
    <col min="7169" max="7169" width="40.85546875" style="179" customWidth="1"/>
    <col min="7170" max="7170" width="7" style="179" customWidth="1"/>
    <col min="7171" max="7171" width="13" style="179" customWidth="1"/>
    <col min="7172" max="7172" width="7.5703125" style="179" customWidth="1"/>
    <col min="7173" max="7173" width="14.5703125" style="179" customWidth="1"/>
    <col min="7174" max="7174" width="15.140625" style="179" customWidth="1"/>
    <col min="7175" max="7175" width="6" style="179" customWidth="1"/>
    <col min="7176" max="7176" width="12.7109375" style="179" customWidth="1"/>
    <col min="7177" max="7424" width="11.5703125" style="179"/>
    <col min="7425" max="7425" width="40.85546875" style="179" customWidth="1"/>
    <col min="7426" max="7426" width="7" style="179" customWidth="1"/>
    <col min="7427" max="7427" width="13" style="179" customWidth="1"/>
    <col min="7428" max="7428" width="7.5703125" style="179" customWidth="1"/>
    <col min="7429" max="7429" width="14.5703125" style="179" customWidth="1"/>
    <col min="7430" max="7430" width="15.140625" style="179" customWidth="1"/>
    <col min="7431" max="7431" width="6" style="179" customWidth="1"/>
    <col min="7432" max="7432" width="12.7109375" style="179" customWidth="1"/>
    <col min="7433" max="7680" width="11.5703125" style="179"/>
    <col min="7681" max="7681" width="40.85546875" style="179" customWidth="1"/>
    <col min="7682" max="7682" width="7" style="179" customWidth="1"/>
    <col min="7683" max="7683" width="13" style="179" customWidth="1"/>
    <col min="7684" max="7684" width="7.5703125" style="179" customWidth="1"/>
    <col min="7685" max="7685" width="14.5703125" style="179" customWidth="1"/>
    <col min="7686" max="7686" width="15.140625" style="179" customWidth="1"/>
    <col min="7687" max="7687" width="6" style="179" customWidth="1"/>
    <col min="7688" max="7688" width="12.7109375" style="179" customWidth="1"/>
    <col min="7689" max="7936" width="11.5703125" style="179"/>
    <col min="7937" max="7937" width="40.85546875" style="179" customWidth="1"/>
    <col min="7938" max="7938" width="7" style="179" customWidth="1"/>
    <col min="7939" max="7939" width="13" style="179" customWidth="1"/>
    <col min="7940" max="7940" width="7.5703125" style="179" customWidth="1"/>
    <col min="7941" max="7941" width="14.5703125" style="179" customWidth="1"/>
    <col min="7942" max="7942" width="15.140625" style="179" customWidth="1"/>
    <col min="7943" max="7943" width="6" style="179" customWidth="1"/>
    <col min="7944" max="7944" width="12.7109375" style="179" customWidth="1"/>
    <col min="7945" max="8192" width="11.5703125" style="179"/>
    <col min="8193" max="8193" width="40.85546875" style="179" customWidth="1"/>
    <col min="8194" max="8194" width="7" style="179" customWidth="1"/>
    <col min="8195" max="8195" width="13" style="179" customWidth="1"/>
    <col min="8196" max="8196" width="7.5703125" style="179" customWidth="1"/>
    <col min="8197" max="8197" width="14.5703125" style="179" customWidth="1"/>
    <col min="8198" max="8198" width="15.140625" style="179" customWidth="1"/>
    <col min="8199" max="8199" width="6" style="179" customWidth="1"/>
    <col min="8200" max="8200" width="12.7109375" style="179" customWidth="1"/>
    <col min="8201" max="8448" width="11.5703125" style="179"/>
    <col min="8449" max="8449" width="40.85546875" style="179" customWidth="1"/>
    <col min="8450" max="8450" width="7" style="179" customWidth="1"/>
    <col min="8451" max="8451" width="13" style="179" customWidth="1"/>
    <col min="8452" max="8452" width="7.5703125" style="179" customWidth="1"/>
    <col min="8453" max="8453" width="14.5703125" style="179" customWidth="1"/>
    <col min="8454" max="8454" width="15.140625" style="179" customWidth="1"/>
    <col min="8455" max="8455" width="6" style="179" customWidth="1"/>
    <col min="8456" max="8456" width="12.7109375" style="179" customWidth="1"/>
    <col min="8457" max="8704" width="11.5703125" style="179"/>
    <col min="8705" max="8705" width="40.85546875" style="179" customWidth="1"/>
    <col min="8706" max="8706" width="7" style="179" customWidth="1"/>
    <col min="8707" max="8707" width="13" style="179" customWidth="1"/>
    <col min="8708" max="8708" width="7.5703125" style="179" customWidth="1"/>
    <col min="8709" max="8709" width="14.5703125" style="179" customWidth="1"/>
    <col min="8710" max="8710" width="15.140625" style="179" customWidth="1"/>
    <col min="8711" max="8711" width="6" style="179" customWidth="1"/>
    <col min="8712" max="8712" width="12.7109375" style="179" customWidth="1"/>
    <col min="8713" max="8960" width="11.5703125" style="179"/>
    <col min="8961" max="8961" width="40.85546875" style="179" customWidth="1"/>
    <col min="8962" max="8962" width="7" style="179" customWidth="1"/>
    <col min="8963" max="8963" width="13" style="179" customWidth="1"/>
    <col min="8964" max="8964" width="7.5703125" style="179" customWidth="1"/>
    <col min="8965" max="8965" width="14.5703125" style="179" customWidth="1"/>
    <col min="8966" max="8966" width="15.140625" style="179" customWidth="1"/>
    <col min="8967" max="8967" width="6" style="179" customWidth="1"/>
    <col min="8968" max="8968" width="12.7109375" style="179" customWidth="1"/>
    <col min="8969" max="9216" width="11.5703125" style="179"/>
    <col min="9217" max="9217" width="40.85546875" style="179" customWidth="1"/>
    <col min="9218" max="9218" width="7" style="179" customWidth="1"/>
    <col min="9219" max="9219" width="13" style="179" customWidth="1"/>
    <col min="9220" max="9220" width="7.5703125" style="179" customWidth="1"/>
    <col min="9221" max="9221" width="14.5703125" style="179" customWidth="1"/>
    <col min="9222" max="9222" width="15.140625" style="179" customWidth="1"/>
    <col min="9223" max="9223" width="6" style="179" customWidth="1"/>
    <col min="9224" max="9224" width="12.7109375" style="179" customWidth="1"/>
    <col min="9225" max="9472" width="11.5703125" style="179"/>
    <col min="9473" max="9473" width="40.85546875" style="179" customWidth="1"/>
    <col min="9474" max="9474" width="7" style="179" customWidth="1"/>
    <col min="9475" max="9475" width="13" style="179" customWidth="1"/>
    <col min="9476" max="9476" width="7.5703125" style="179" customWidth="1"/>
    <col min="9477" max="9477" width="14.5703125" style="179" customWidth="1"/>
    <col min="9478" max="9478" width="15.140625" style="179" customWidth="1"/>
    <col min="9479" max="9479" width="6" style="179" customWidth="1"/>
    <col min="9480" max="9480" width="12.7109375" style="179" customWidth="1"/>
    <col min="9481" max="9728" width="11.5703125" style="179"/>
    <col min="9729" max="9729" width="40.85546875" style="179" customWidth="1"/>
    <col min="9730" max="9730" width="7" style="179" customWidth="1"/>
    <col min="9731" max="9731" width="13" style="179" customWidth="1"/>
    <col min="9732" max="9732" width="7.5703125" style="179" customWidth="1"/>
    <col min="9733" max="9733" width="14.5703125" style="179" customWidth="1"/>
    <col min="9734" max="9734" width="15.140625" style="179" customWidth="1"/>
    <col min="9735" max="9735" width="6" style="179" customWidth="1"/>
    <col min="9736" max="9736" width="12.7109375" style="179" customWidth="1"/>
    <col min="9737" max="9984" width="11.5703125" style="179"/>
    <col min="9985" max="9985" width="40.85546875" style="179" customWidth="1"/>
    <col min="9986" max="9986" width="7" style="179" customWidth="1"/>
    <col min="9987" max="9987" width="13" style="179" customWidth="1"/>
    <col min="9988" max="9988" width="7.5703125" style="179" customWidth="1"/>
    <col min="9989" max="9989" width="14.5703125" style="179" customWidth="1"/>
    <col min="9990" max="9990" width="15.140625" style="179" customWidth="1"/>
    <col min="9991" max="9991" width="6" style="179" customWidth="1"/>
    <col min="9992" max="9992" width="12.7109375" style="179" customWidth="1"/>
    <col min="9993" max="10240" width="11.5703125" style="179"/>
    <col min="10241" max="10241" width="40.85546875" style="179" customWidth="1"/>
    <col min="10242" max="10242" width="7" style="179" customWidth="1"/>
    <col min="10243" max="10243" width="13" style="179" customWidth="1"/>
    <col min="10244" max="10244" width="7.5703125" style="179" customWidth="1"/>
    <col min="10245" max="10245" width="14.5703125" style="179" customWidth="1"/>
    <col min="10246" max="10246" width="15.140625" style="179" customWidth="1"/>
    <col min="10247" max="10247" width="6" style="179" customWidth="1"/>
    <col min="10248" max="10248" width="12.7109375" style="179" customWidth="1"/>
    <col min="10249" max="10496" width="11.5703125" style="179"/>
    <col min="10497" max="10497" width="40.85546875" style="179" customWidth="1"/>
    <col min="10498" max="10498" width="7" style="179" customWidth="1"/>
    <col min="10499" max="10499" width="13" style="179" customWidth="1"/>
    <col min="10500" max="10500" width="7.5703125" style="179" customWidth="1"/>
    <col min="10501" max="10501" width="14.5703125" style="179" customWidth="1"/>
    <col min="10502" max="10502" width="15.140625" style="179" customWidth="1"/>
    <col min="10503" max="10503" width="6" style="179" customWidth="1"/>
    <col min="10504" max="10504" width="12.7109375" style="179" customWidth="1"/>
    <col min="10505" max="10752" width="11.5703125" style="179"/>
    <col min="10753" max="10753" width="40.85546875" style="179" customWidth="1"/>
    <col min="10754" max="10754" width="7" style="179" customWidth="1"/>
    <col min="10755" max="10755" width="13" style="179" customWidth="1"/>
    <col min="10756" max="10756" width="7.5703125" style="179" customWidth="1"/>
    <col min="10757" max="10757" width="14.5703125" style="179" customWidth="1"/>
    <col min="10758" max="10758" width="15.140625" style="179" customWidth="1"/>
    <col min="10759" max="10759" width="6" style="179" customWidth="1"/>
    <col min="10760" max="10760" width="12.7109375" style="179" customWidth="1"/>
    <col min="10761" max="11008" width="11.5703125" style="179"/>
    <col min="11009" max="11009" width="40.85546875" style="179" customWidth="1"/>
    <col min="11010" max="11010" width="7" style="179" customWidth="1"/>
    <col min="11011" max="11011" width="13" style="179" customWidth="1"/>
    <col min="11012" max="11012" width="7.5703125" style="179" customWidth="1"/>
    <col min="11013" max="11013" width="14.5703125" style="179" customWidth="1"/>
    <col min="11014" max="11014" width="15.140625" style="179" customWidth="1"/>
    <col min="11015" max="11015" width="6" style="179" customWidth="1"/>
    <col min="11016" max="11016" width="12.7109375" style="179" customWidth="1"/>
    <col min="11017" max="11264" width="11.5703125" style="179"/>
    <col min="11265" max="11265" width="40.85546875" style="179" customWidth="1"/>
    <col min="11266" max="11266" width="7" style="179" customWidth="1"/>
    <col min="11267" max="11267" width="13" style="179" customWidth="1"/>
    <col min="11268" max="11268" width="7.5703125" style="179" customWidth="1"/>
    <col min="11269" max="11269" width="14.5703125" style="179" customWidth="1"/>
    <col min="11270" max="11270" width="15.140625" style="179" customWidth="1"/>
    <col min="11271" max="11271" width="6" style="179" customWidth="1"/>
    <col min="11272" max="11272" width="12.7109375" style="179" customWidth="1"/>
    <col min="11273" max="11520" width="11.5703125" style="179"/>
    <col min="11521" max="11521" width="40.85546875" style="179" customWidth="1"/>
    <col min="11522" max="11522" width="7" style="179" customWidth="1"/>
    <col min="11523" max="11523" width="13" style="179" customWidth="1"/>
    <col min="11524" max="11524" width="7.5703125" style="179" customWidth="1"/>
    <col min="11525" max="11525" width="14.5703125" style="179" customWidth="1"/>
    <col min="11526" max="11526" width="15.140625" style="179" customWidth="1"/>
    <col min="11527" max="11527" width="6" style="179" customWidth="1"/>
    <col min="11528" max="11528" width="12.7109375" style="179" customWidth="1"/>
    <col min="11529" max="11776" width="11.5703125" style="179"/>
    <col min="11777" max="11777" width="40.85546875" style="179" customWidth="1"/>
    <col min="11778" max="11778" width="7" style="179" customWidth="1"/>
    <col min="11779" max="11779" width="13" style="179" customWidth="1"/>
    <col min="11780" max="11780" width="7.5703125" style="179" customWidth="1"/>
    <col min="11781" max="11781" width="14.5703125" style="179" customWidth="1"/>
    <col min="11782" max="11782" width="15.140625" style="179" customWidth="1"/>
    <col min="11783" max="11783" width="6" style="179" customWidth="1"/>
    <col min="11784" max="11784" width="12.7109375" style="179" customWidth="1"/>
    <col min="11785" max="12032" width="11.5703125" style="179"/>
    <col min="12033" max="12033" width="40.85546875" style="179" customWidth="1"/>
    <col min="12034" max="12034" width="7" style="179" customWidth="1"/>
    <col min="12035" max="12035" width="13" style="179" customWidth="1"/>
    <col min="12036" max="12036" width="7.5703125" style="179" customWidth="1"/>
    <col min="12037" max="12037" width="14.5703125" style="179" customWidth="1"/>
    <col min="12038" max="12038" width="15.140625" style="179" customWidth="1"/>
    <col min="12039" max="12039" width="6" style="179" customWidth="1"/>
    <col min="12040" max="12040" width="12.7109375" style="179" customWidth="1"/>
    <col min="12041" max="12288" width="11.5703125" style="179"/>
    <col min="12289" max="12289" width="40.85546875" style="179" customWidth="1"/>
    <col min="12290" max="12290" width="7" style="179" customWidth="1"/>
    <col min="12291" max="12291" width="13" style="179" customWidth="1"/>
    <col min="12292" max="12292" width="7.5703125" style="179" customWidth="1"/>
    <col min="12293" max="12293" width="14.5703125" style="179" customWidth="1"/>
    <col min="12294" max="12294" width="15.140625" style="179" customWidth="1"/>
    <col min="12295" max="12295" width="6" style="179" customWidth="1"/>
    <col min="12296" max="12296" width="12.7109375" style="179" customWidth="1"/>
    <col min="12297" max="12544" width="11.5703125" style="179"/>
    <col min="12545" max="12545" width="40.85546875" style="179" customWidth="1"/>
    <col min="12546" max="12546" width="7" style="179" customWidth="1"/>
    <col min="12547" max="12547" width="13" style="179" customWidth="1"/>
    <col min="12548" max="12548" width="7.5703125" style="179" customWidth="1"/>
    <col min="12549" max="12549" width="14.5703125" style="179" customWidth="1"/>
    <col min="12550" max="12550" width="15.140625" style="179" customWidth="1"/>
    <col min="12551" max="12551" width="6" style="179" customWidth="1"/>
    <col min="12552" max="12552" width="12.7109375" style="179" customWidth="1"/>
    <col min="12553" max="12800" width="11.5703125" style="179"/>
    <col min="12801" max="12801" width="40.85546875" style="179" customWidth="1"/>
    <col min="12802" max="12802" width="7" style="179" customWidth="1"/>
    <col min="12803" max="12803" width="13" style="179" customWidth="1"/>
    <col min="12804" max="12804" width="7.5703125" style="179" customWidth="1"/>
    <col min="12805" max="12805" width="14.5703125" style="179" customWidth="1"/>
    <col min="12806" max="12806" width="15.140625" style="179" customWidth="1"/>
    <col min="12807" max="12807" width="6" style="179" customWidth="1"/>
    <col min="12808" max="12808" width="12.7109375" style="179" customWidth="1"/>
    <col min="12809" max="13056" width="11.5703125" style="179"/>
    <col min="13057" max="13057" width="40.85546875" style="179" customWidth="1"/>
    <col min="13058" max="13058" width="7" style="179" customWidth="1"/>
    <col min="13059" max="13059" width="13" style="179" customWidth="1"/>
    <col min="13060" max="13060" width="7.5703125" style="179" customWidth="1"/>
    <col min="13061" max="13061" width="14.5703125" style="179" customWidth="1"/>
    <col min="13062" max="13062" width="15.140625" style="179" customWidth="1"/>
    <col min="13063" max="13063" width="6" style="179" customWidth="1"/>
    <col min="13064" max="13064" width="12.7109375" style="179" customWidth="1"/>
    <col min="13065" max="13312" width="11.5703125" style="179"/>
    <col min="13313" max="13313" width="40.85546875" style="179" customWidth="1"/>
    <col min="13314" max="13314" width="7" style="179" customWidth="1"/>
    <col min="13315" max="13315" width="13" style="179" customWidth="1"/>
    <col min="13316" max="13316" width="7.5703125" style="179" customWidth="1"/>
    <col min="13317" max="13317" width="14.5703125" style="179" customWidth="1"/>
    <col min="13318" max="13318" width="15.140625" style="179" customWidth="1"/>
    <col min="13319" max="13319" width="6" style="179" customWidth="1"/>
    <col min="13320" max="13320" width="12.7109375" style="179" customWidth="1"/>
    <col min="13321" max="13568" width="11.5703125" style="179"/>
    <col min="13569" max="13569" width="40.85546875" style="179" customWidth="1"/>
    <col min="13570" max="13570" width="7" style="179" customWidth="1"/>
    <col min="13571" max="13571" width="13" style="179" customWidth="1"/>
    <col min="13572" max="13572" width="7.5703125" style="179" customWidth="1"/>
    <col min="13573" max="13573" width="14.5703125" style="179" customWidth="1"/>
    <col min="13574" max="13574" width="15.140625" style="179" customWidth="1"/>
    <col min="13575" max="13575" width="6" style="179" customWidth="1"/>
    <col min="13576" max="13576" width="12.7109375" style="179" customWidth="1"/>
    <col min="13577" max="13824" width="11.5703125" style="179"/>
    <col min="13825" max="13825" width="40.85546875" style="179" customWidth="1"/>
    <col min="13826" max="13826" width="7" style="179" customWidth="1"/>
    <col min="13827" max="13827" width="13" style="179" customWidth="1"/>
    <col min="13828" max="13828" width="7.5703125" style="179" customWidth="1"/>
    <col min="13829" max="13829" width="14.5703125" style="179" customWidth="1"/>
    <col min="13830" max="13830" width="15.140625" style="179" customWidth="1"/>
    <col min="13831" max="13831" width="6" style="179" customWidth="1"/>
    <col min="13832" max="13832" width="12.7109375" style="179" customWidth="1"/>
    <col min="13833" max="14080" width="11.5703125" style="179"/>
    <col min="14081" max="14081" width="40.85546875" style="179" customWidth="1"/>
    <col min="14082" max="14082" width="7" style="179" customWidth="1"/>
    <col min="14083" max="14083" width="13" style="179" customWidth="1"/>
    <col min="14084" max="14084" width="7.5703125" style="179" customWidth="1"/>
    <col min="14085" max="14085" width="14.5703125" style="179" customWidth="1"/>
    <col min="14086" max="14086" width="15.140625" style="179" customWidth="1"/>
    <col min="14087" max="14087" width="6" style="179" customWidth="1"/>
    <col min="14088" max="14088" width="12.7109375" style="179" customWidth="1"/>
    <col min="14089" max="14336" width="11.5703125" style="179"/>
    <col min="14337" max="14337" width="40.85546875" style="179" customWidth="1"/>
    <col min="14338" max="14338" width="7" style="179" customWidth="1"/>
    <col min="14339" max="14339" width="13" style="179" customWidth="1"/>
    <col min="14340" max="14340" width="7.5703125" style="179" customWidth="1"/>
    <col min="14341" max="14341" width="14.5703125" style="179" customWidth="1"/>
    <col min="14342" max="14342" width="15.140625" style="179" customWidth="1"/>
    <col min="14343" max="14343" width="6" style="179" customWidth="1"/>
    <col min="14344" max="14344" width="12.7109375" style="179" customWidth="1"/>
    <col min="14345" max="14592" width="11.5703125" style="179"/>
    <col min="14593" max="14593" width="40.85546875" style="179" customWidth="1"/>
    <col min="14594" max="14594" width="7" style="179" customWidth="1"/>
    <col min="14595" max="14595" width="13" style="179" customWidth="1"/>
    <col min="14596" max="14596" width="7.5703125" style="179" customWidth="1"/>
    <col min="14597" max="14597" width="14.5703125" style="179" customWidth="1"/>
    <col min="14598" max="14598" width="15.140625" style="179" customWidth="1"/>
    <col min="14599" max="14599" width="6" style="179" customWidth="1"/>
    <col min="14600" max="14600" width="12.7109375" style="179" customWidth="1"/>
    <col min="14601" max="14848" width="11.5703125" style="179"/>
    <col min="14849" max="14849" width="40.85546875" style="179" customWidth="1"/>
    <col min="14850" max="14850" width="7" style="179" customWidth="1"/>
    <col min="14851" max="14851" width="13" style="179" customWidth="1"/>
    <col min="14852" max="14852" width="7.5703125" style="179" customWidth="1"/>
    <col min="14853" max="14853" width="14.5703125" style="179" customWidth="1"/>
    <col min="14854" max="14854" width="15.140625" style="179" customWidth="1"/>
    <col min="14855" max="14855" width="6" style="179" customWidth="1"/>
    <col min="14856" max="14856" width="12.7109375" style="179" customWidth="1"/>
    <col min="14857" max="15104" width="11.5703125" style="179"/>
    <col min="15105" max="15105" width="40.85546875" style="179" customWidth="1"/>
    <col min="15106" max="15106" width="7" style="179" customWidth="1"/>
    <col min="15107" max="15107" width="13" style="179" customWidth="1"/>
    <col min="15108" max="15108" width="7.5703125" style="179" customWidth="1"/>
    <col min="15109" max="15109" width="14.5703125" style="179" customWidth="1"/>
    <col min="15110" max="15110" width="15.140625" style="179" customWidth="1"/>
    <col min="15111" max="15111" width="6" style="179" customWidth="1"/>
    <col min="15112" max="15112" width="12.7109375" style="179" customWidth="1"/>
    <col min="15113" max="15360" width="11.5703125" style="179"/>
    <col min="15361" max="15361" width="40.85546875" style="179" customWidth="1"/>
    <col min="15362" max="15362" width="7" style="179" customWidth="1"/>
    <col min="15363" max="15363" width="13" style="179" customWidth="1"/>
    <col min="15364" max="15364" width="7.5703125" style="179" customWidth="1"/>
    <col min="15365" max="15365" width="14.5703125" style="179" customWidth="1"/>
    <col min="15366" max="15366" width="15.140625" style="179" customWidth="1"/>
    <col min="15367" max="15367" width="6" style="179" customWidth="1"/>
    <col min="15368" max="15368" width="12.7109375" style="179" customWidth="1"/>
    <col min="15369" max="15616" width="11.5703125" style="179"/>
    <col min="15617" max="15617" width="40.85546875" style="179" customWidth="1"/>
    <col min="15618" max="15618" width="7" style="179" customWidth="1"/>
    <col min="15619" max="15619" width="13" style="179" customWidth="1"/>
    <col min="15620" max="15620" width="7.5703125" style="179" customWidth="1"/>
    <col min="15621" max="15621" width="14.5703125" style="179" customWidth="1"/>
    <col min="15622" max="15622" width="15.140625" style="179" customWidth="1"/>
    <col min="15623" max="15623" width="6" style="179" customWidth="1"/>
    <col min="15624" max="15624" width="12.7109375" style="179" customWidth="1"/>
    <col min="15625" max="15872" width="11.5703125" style="179"/>
    <col min="15873" max="15873" width="40.85546875" style="179" customWidth="1"/>
    <col min="15874" max="15874" width="7" style="179" customWidth="1"/>
    <col min="15875" max="15875" width="13" style="179" customWidth="1"/>
    <col min="15876" max="15876" width="7.5703125" style="179" customWidth="1"/>
    <col min="15877" max="15877" width="14.5703125" style="179" customWidth="1"/>
    <col min="15878" max="15878" width="15.140625" style="179" customWidth="1"/>
    <col min="15879" max="15879" width="6" style="179" customWidth="1"/>
    <col min="15880" max="15880" width="12.7109375" style="179" customWidth="1"/>
    <col min="15881" max="16128" width="11.5703125" style="179"/>
    <col min="16129" max="16129" width="40.85546875" style="179" customWidth="1"/>
    <col min="16130" max="16130" width="7" style="179" customWidth="1"/>
    <col min="16131" max="16131" width="13" style="179" customWidth="1"/>
    <col min="16132" max="16132" width="7.5703125" style="179" customWidth="1"/>
    <col min="16133" max="16133" width="14.5703125" style="179" customWidth="1"/>
    <col min="16134" max="16134" width="15.140625" style="179" customWidth="1"/>
    <col min="16135" max="16135" width="6" style="179" customWidth="1"/>
    <col min="16136" max="16136" width="12.7109375" style="179" customWidth="1"/>
    <col min="16137" max="16384" width="11.5703125" style="179"/>
  </cols>
  <sheetData>
    <row r="1" spans="1:8" ht="11.25" customHeight="1">
      <c r="A1" s="690" t="s">
        <v>445</v>
      </c>
      <c r="B1" s="690"/>
      <c r="C1" s="690"/>
      <c r="D1" s="690"/>
      <c r="E1" s="690"/>
      <c r="F1" s="690"/>
    </row>
    <row r="2" spans="1:8" ht="12.75" customHeight="1">
      <c r="A2" s="691" t="s">
        <v>608</v>
      </c>
      <c r="B2" s="691"/>
      <c r="C2" s="691"/>
      <c r="D2" s="691"/>
      <c r="E2" s="691"/>
      <c r="F2" s="691"/>
    </row>
    <row r="3" spans="1:8" ht="11.25" customHeight="1">
      <c r="A3" s="690" t="s">
        <v>446</v>
      </c>
      <c r="B3" s="690"/>
      <c r="C3" s="690"/>
      <c r="D3" s="690"/>
      <c r="E3" s="690"/>
      <c r="F3" s="690"/>
    </row>
    <row r="4" spans="1:8" s="183" customFormat="1" ht="11.25" customHeight="1">
      <c r="A4" s="692" t="s">
        <v>447</v>
      </c>
      <c r="B4" s="692"/>
      <c r="C4" s="692"/>
      <c r="D4" s="692"/>
      <c r="E4" s="692"/>
      <c r="F4" s="692"/>
      <c r="G4" s="437"/>
    </row>
    <row r="5" spans="1:8" ht="12.75" customHeight="1">
      <c r="A5" s="438"/>
      <c r="F5" s="440" t="s">
        <v>448</v>
      </c>
    </row>
    <row r="6" spans="1:8" ht="11.25" customHeight="1">
      <c r="A6" s="438"/>
      <c r="B6" s="179"/>
    </row>
    <row r="7" spans="1:8" ht="11.25" customHeight="1">
      <c r="A7" s="441" t="s">
        <v>430</v>
      </c>
      <c r="B7" s="693" t="s">
        <v>449</v>
      </c>
      <c r="C7" s="693"/>
      <c r="D7" s="442" t="s">
        <v>450</v>
      </c>
      <c r="E7" s="693" t="s">
        <v>451</v>
      </c>
      <c r="F7" s="693"/>
    </row>
    <row r="8" spans="1:8" ht="11.25" customHeight="1">
      <c r="A8" s="347"/>
      <c r="B8" s="443" t="s">
        <v>368</v>
      </c>
      <c r="C8" s="444" t="s">
        <v>452</v>
      </c>
      <c r="D8" s="445" t="s">
        <v>453</v>
      </c>
      <c r="E8" s="446">
        <v>43555</v>
      </c>
      <c r="F8" s="446">
        <v>43190</v>
      </c>
    </row>
    <row r="9" spans="1:8" ht="9.75" customHeight="1">
      <c r="A9" s="447"/>
      <c r="B9" s="448"/>
      <c r="C9" s="449"/>
      <c r="D9" s="448"/>
      <c r="E9" s="450"/>
      <c r="F9" s="450"/>
      <c r="H9" s="722">
        <v>6175.18</v>
      </c>
    </row>
    <row r="10" spans="1:8" ht="12" customHeight="1">
      <c r="A10" s="451" t="s">
        <v>2</v>
      </c>
      <c r="B10" s="452"/>
      <c r="C10" s="453">
        <f>+C36+C52</f>
        <v>-36266.22</v>
      </c>
      <c r="D10" s="452"/>
      <c r="E10" s="454">
        <f>+E36+E52</f>
        <v>-228086220.30000001</v>
      </c>
      <c r="F10" s="454">
        <f>+F36+F52</f>
        <v>856234074</v>
      </c>
      <c r="H10" s="723">
        <v>6187.55</v>
      </c>
    </row>
    <row r="11" spans="1:8" ht="11.25" hidden="1" customHeight="1">
      <c r="A11" s="180"/>
      <c r="B11" s="455"/>
      <c r="C11" s="456"/>
      <c r="D11" s="457"/>
      <c r="E11" s="458"/>
      <c r="F11" s="458"/>
      <c r="H11" s="722"/>
    </row>
    <row r="12" spans="1:8" ht="12" customHeight="1" thickBot="1">
      <c r="A12" s="459" t="s">
        <v>4</v>
      </c>
      <c r="B12" s="460"/>
      <c r="C12" s="461"/>
      <c r="D12" s="462"/>
      <c r="E12" s="463"/>
      <c r="F12" s="463"/>
      <c r="H12" s="722"/>
    </row>
    <row r="13" spans="1:8" ht="11.25" customHeight="1">
      <c r="A13" s="464" t="s">
        <v>454</v>
      </c>
      <c r="B13" s="465"/>
      <c r="C13" s="466">
        <f>+C17+C25</f>
        <v>-92470.42</v>
      </c>
      <c r="D13" s="467"/>
      <c r="E13" s="468">
        <f>+E25+E17</f>
        <v>-572323442.05599999</v>
      </c>
      <c r="F13" s="468">
        <f>+F17+F25</f>
        <v>181823483</v>
      </c>
    </row>
    <row r="14" spans="1:8" ht="11.25" hidden="1" customHeight="1">
      <c r="A14" s="180" t="s">
        <v>455</v>
      </c>
      <c r="B14" s="460" t="s">
        <v>456</v>
      </c>
      <c r="C14" s="461"/>
      <c r="D14" s="469" t="e">
        <f>NA()</f>
        <v>#N/A</v>
      </c>
      <c r="E14" s="463"/>
      <c r="F14" s="463"/>
      <c r="G14" s="470"/>
      <c r="H14" s="470"/>
    </row>
    <row r="15" spans="1:8" ht="11.25" hidden="1" customHeight="1">
      <c r="A15" s="180" t="s">
        <v>457</v>
      </c>
      <c r="B15" s="460" t="s">
        <v>458</v>
      </c>
      <c r="C15" s="461"/>
      <c r="D15" s="469" t="e">
        <f>NA()</f>
        <v>#N/A</v>
      </c>
      <c r="E15" s="463"/>
      <c r="F15" s="463"/>
      <c r="G15" s="470"/>
      <c r="H15" s="470"/>
    </row>
    <row r="16" spans="1:8" ht="11.25" hidden="1" customHeight="1">
      <c r="A16" s="180" t="s">
        <v>459</v>
      </c>
      <c r="B16" s="460" t="s">
        <v>460</v>
      </c>
      <c r="C16" s="461"/>
      <c r="D16" s="469" t="e">
        <f>NA()</f>
        <v>#N/A</v>
      </c>
      <c r="E16" s="463"/>
      <c r="F16" s="463"/>
      <c r="G16" s="470"/>
      <c r="H16" s="470"/>
    </row>
    <row r="17" spans="1:8">
      <c r="A17" s="180" t="s">
        <v>461</v>
      </c>
      <c r="B17" s="460" t="s">
        <v>456</v>
      </c>
      <c r="C17" s="461">
        <v>12780.5</v>
      </c>
      <c r="D17" s="471">
        <f>+H9</f>
        <v>6175.18</v>
      </c>
      <c r="E17" s="463">
        <f>+C17*D17</f>
        <v>78921887.99000001</v>
      </c>
      <c r="F17" s="463">
        <v>181823483</v>
      </c>
      <c r="H17" s="470"/>
    </row>
    <row r="18" spans="1:8" ht="12.75" hidden="1" customHeight="1" thickBot="1">
      <c r="A18" s="180" t="s">
        <v>461</v>
      </c>
      <c r="B18" s="460" t="s">
        <v>456</v>
      </c>
      <c r="C18" s="461"/>
      <c r="D18" s="471"/>
      <c r="E18" s="463"/>
      <c r="F18" s="463">
        <v>0</v>
      </c>
      <c r="H18" s="470"/>
    </row>
    <row r="19" spans="1:8" ht="11.25" hidden="1" customHeight="1">
      <c r="A19" s="472" t="s">
        <v>462</v>
      </c>
      <c r="B19" s="465"/>
      <c r="C19" s="466">
        <f>SUM(C20:C24)</f>
        <v>0</v>
      </c>
      <c r="D19" s="467"/>
      <c r="E19" s="473">
        <f>SUM(E20:E24)</f>
        <v>0</v>
      </c>
      <c r="F19" s="473">
        <v>0</v>
      </c>
    </row>
    <row r="20" spans="1:8" ht="11.25" hidden="1" customHeight="1">
      <c r="A20" s="180"/>
      <c r="B20" s="460"/>
      <c r="C20" s="461"/>
      <c r="D20" s="471"/>
      <c r="E20" s="463"/>
      <c r="F20" s="463"/>
    </row>
    <row r="21" spans="1:8" ht="11.25" hidden="1" customHeight="1">
      <c r="A21" s="180"/>
      <c r="B21" s="460"/>
      <c r="C21" s="461"/>
      <c r="D21" s="471"/>
      <c r="E21" s="463"/>
      <c r="F21" s="463"/>
      <c r="G21" s="470"/>
      <c r="H21" s="470"/>
    </row>
    <row r="22" spans="1:8" ht="11.25" hidden="1" customHeight="1">
      <c r="A22" s="180"/>
      <c r="B22" s="460"/>
      <c r="C22" s="461"/>
      <c r="D22" s="471"/>
      <c r="E22" s="463"/>
      <c r="F22" s="463"/>
      <c r="G22" s="470"/>
      <c r="H22" s="470"/>
    </row>
    <row r="23" spans="1:8" ht="11.25" hidden="1" customHeight="1">
      <c r="A23" s="180"/>
      <c r="B23" s="460"/>
      <c r="C23" s="461"/>
      <c r="D23" s="471"/>
      <c r="E23" s="463"/>
      <c r="F23" s="463"/>
      <c r="G23" s="470"/>
      <c r="H23" s="470"/>
    </row>
    <row r="24" spans="1:8" ht="11.25" hidden="1" customHeight="1">
      <c r="A24" s="180"/>
      <c r="B24" s="460"/>
      <c r="C24" s="461"/>
      <c r="D24" s="471"/>
      <c r="E24" s="463"/>
      <c r="F24" s="463"/>
      <c r="G24" s="470"/>
      <c r="H24" s="470"/>
    </row>
    <row r="25" spans="1:8" ht="11.25" customHeight="1" thickBot="1">
      <c r="A25" s="180" t="s">
        <v>576</v>
      </c>
      <c r="B25" s="460" t="s">
        <v>456</v>
      </c>
      <c r="C25" s="461">
        <v>-105250.92</v>
      </c>
      <c r="D25" s="471">
        <f>+H10</f>
        <v>6187.55</v>
      </c>
      <c r="E25" s="463">
        <f>+C25*D25</f>
        <v>-651245330.046</v>
      </c>
      <c r="F25" s="463">
        <v>0</v>
      </c>
      <c r="G25" s="470"/>
      <c r="H25" s="470"/>
    </row>
    <row r="26" spans="1:8" ht="11.25" customHeight="1">
      <c r="A26" s="472" t="s">
        <v>463</v>
      </c>
      <c r="B26" s="465"/>
      <c r="C26" s="468">
        <f>SUM(C27:C30)</f>
        <v>56204.2</v>
      </c>
      <c r="D26" s="467"/>
      <c r="E26" s="468">
        <f>SUM(E27:E30)</f>
        <v>344237221.75599998</v>
      </c>
      <c r="F26" s="473">
        <f>+F27+F29+F28</f>
        <v>674410591</v>
      </c>
    </row>
    <row r="27" spans="1:8" ht="11.25" customHeight="1">
      <c r="A27" s="180" t="s">
        <v>464</v>
      </c>
      <c r="B27" s="460" t="s">
        <v>456</v>
      </c>
      <c r="C27" s="461">
        <v>45004.2</v>
      </c>
      <c r="D27" s="471">
        <f>+H9</f>
        <v>6175.18</v>
      </c>
      <c r="E27" s="463">
        <f>+C27*D27</f>
        <v>277909035.75599998</v>
      </c>
      <c r="F27" s="463">
        <v>674410591</v>
      </c>
      <c r="H27" s="470"/>
    </row>
    <row r="28" spans="1:8" ht="12.95" customHeight="1">
      <c r="A28" s="180" t="s">
        <v>95</v>
      </c>
      <c r="B28" s="460" t="s">
        <v>456</v>
      </c>
      <c r="C28" s="461">
        <v>4000</v>
      </c>
      <c r="D28" s="471">
        <f>+H9</f>
        <v>6175.18</v>
      </c>
      <c r="E28" s="463">
        <v>21866890</v>
      </c>
      <c r="F28" s="463">
        <v>0</v>
      </c>
      <c r="H28" s="470"/>
    </row>
    <row r="29" spans="1:8" ht="11.25" hidden="1" customHeight="1">
      <c r="A29" s="180" t="s">
        <v>100</v>
      </c>
      <c r="B29" s="460" t="s">
        <v>456</v>
      </c>
      <c r="C29" s="461">
        <v>0</v>
      </c>
      <c r="D29" s="471">
        <f>+D28</f>
        <v>6175.18</v>
      </c>
      <c r="E29" s="463">
        <f>+C29*D29</f>
        <v>0</v>
      </c>
      <c r="F29" s="463">
        <v>0</v>
      </c>
      <c r="H29" s="470"/>
    </row>
    <row r="30" spans="1:8" ht="11.25" customHeight="1">
      <c r="A30" s="180" t="s">
        <v>585</v>
      </c>
      <c r="B30" s="460" t="s">
        <v>456</v>
      </c>
      <c r="C30" s="461">
        <v>7200</v>
      </c>
      <c r="D30" s="471">
        <f>+D29</f>
        <v>6175.18</v>
      </c>
      <c r="E30" s="463">
        <f>+C30*D30</f>
        <v>44461296</v>
      </c>
      <c r="F30" s="463"/>
      <c r="H30" s="470"/>
    </row>
    <row r="31" spans="1:8" ht="11.25" hidden="1" customHeight="1">
      <c r="A31" s="472" t="s">
        <v>465</v>
      </c>
      <c r="B31" s="465"/>
      <c r="C31" s="466">
        <f>SUM(C32:C35)</f>
        <v>0</v>
      </c>
      <c r="D31" s="467"/>
      <c r="E31" s="468">
        <f>SUM(E32:E35)</f>
        <v>0</v>
      </c>
      <c r="F31" s="468">
        <f>+F32+F33+F34+F35</f>
        <v>0</v>
      </c>
    </row>
    <row r="32" spans="1:8" ht="12.95" hidden="1" customHeight="1">
      <c r="A32" s="180" t="s">
        <v>95</v>
      </c>
      <c r="B32" s="460" t="s">
        <v>456</v>
      </c>
      <c r="C32" s="461">
        <v>0</v>
      </c>
      <c r="D32" s="471">
        <f>+D27</f>
        <v>6175.18</v>
      </c>
      <c r="E32" s="458">
        <v>0</v>
      </c>
      <c r="F32" s="463">
        <v>0</v>
      </c>
      <c r="G32" s="470"/>
      <c r="H32" s="470"/>
    </row>
    <row r="33" spans="1:8" ht="12.95" hidden="1" customHeight="1">
      <c r="A33" s="180" t="s">
        <v>466</v>
      </c>
      <c r="B33" s="460" t="s">
        <v>456</v>
      </c>
      <c r="C33" s="461">
        <v>0</v>
      </c>
      <c r="D33" s="471">
        <f>+D32</f>
        <v>6175.18</v>
      </c>
      <c r="E33" s="458">
        <v>0</v>
      </c>
      <c r="F33" s="458">
        <v>0</v>
      </c>
      <c r="H33" s="470"/>
    </row>
    <row r="34" spans="1:8" ht="12.95" hidden="1" customHeight="1">
      <c r="A34" s="180" t="s">
        <v>467</v>
      </c>
      <c r="B34" s="460" t="s">
        <v>456</v>
      </c>
      <c r="C34" s="461">
        <v>0</v>
      </c>
      <c r="D34" s="471"/>
      <c r="E34" s="474">
        <v>0</v>
      </c>
      <c r="F34" s="474">
        <v>0</v>
      </c>
      <c r="H34" s="470"/>
    </row>
    <row r="35" spans="1:8" ht="12.95" hidden="1" customHeight="1">
      <c r="A35" s="180" t="s">
        <v>468</v>
      </c>
      <c r="B35" s="460" t="s">
        <v>456</v>
      </c>
      <c r="C35" s="461">
        <v>0</v>
      </c>
      <c r="D35" s="471"/>
      <c r="E35" s="463">
        <v>0</v>
      </c>
      <c r="F35" s="463">
        <v>0</v>
      </c>
    </row>
    <row r="36" spans="1:8" ht="12" customHeight="1" thickBot="1">
      <c r="A36" s="475" t="s">
        <v>469</v>
      </c>
      <c r="B36" s="476"/>
      <c r="C36" s="477">
        <f>+C13+C31+C26+C19</f>
        <v>-36266.22</v>
      </c>
      <c r="D36" s="478"/>
      <c r="E36" s="479">
        <f>+E31+E26+E19+E13</f>
        <v>-228086220.30000001</v>
      </c>
      <c r="F36" s="479">
        <f>+F13+F26+F31</f>
        <v>856234074</v>
      </c>
    </row>
    <row r="37" spans="1:8" ht="11.25" hidden="1" customHeight="1">
      <c r="A37" s="480"/>
      <c r="B37" s="481"/>
      <c r="C37" s="482"/>
      <c r="D37" s="483"/>
      <c r="E37" s="484"/>
      <c r="F37" s="485"/>
    </row>
    <row r="38" spans="1:8" ht="12.75" customHeight="1" thickTop="1" thickBot="1">
      <c r="A38" s="459" t="s">
        <v>30</v>
      </c>
      <c r="B38" s="460"/>
      <c r="C38" s="461">
        <v>0</v>
      </c>
      <c r="D38" s="462"/>
      <c r="E38" s="485">
        <v>0</v>
      </c>
      <c r="F38" s="458">
        <v>0</v>
      </c>
    </row>
    <row r="39" spans="1:8" ht="11.25" hidden="1" customHeight="1">
      <c r="A39" s="472" t="s">
        <v>470</v>
      </c>
      <c r="B39" s="465"/>
      <c r="C39" s="466">
        <f>SUM(C40:C48)</f>
        <v>0</v>
      </c>
      <c r="D39" s="467"/>
      <c r="E39" s="486">
        <f>SUM(E40:E48)</f>
        <v>0</v>
      </c>
      <c r="F39" s="468">
        <v>0</v>
      </c>
    </row>
    <row r="40" spans="1:8" ht="11.25" hidden="1" customHeight="1">
      <c r="A40" s="180"/>
      <c r="B40" s="460"/>
      <c r="C40" s="461"/>
      <c r="D40" s="471"/>
      <c r="E40" s="485"/>
      <c r="F40" s="463"/>
      <c r="G40" s="470"/>
      <c r="H40" s="470"/>
    </row>
    <row r="41" spans="1:8" ht="11.25" hidden="1" customHeight="1">
      <c r="A41" s="180"/>
      <c r="B41" s="460"/>
      <c r="C41" s="461"/>
      <c r="D41" s="471"/>
      <c r="E41" s="485"/>
      <c r="F41" s="463"/>
      <c r="G41" s="470"/>
      <c r="H41" s="470"/>
    </row>
    <row r="42" spans="1:8" ht="11.25" hidden="1" customHeight="1">
      <c r="A42" s="180"/>
      <c r="B42" s="460"/>
      <c r="C42" s="461"/>
      <c r="D42" s="471"/>
      <c r="E42" s="485"/>
      <c r="F42" s="463"/>
      <c r="G42" s="470"/>
      <c r="H42" s="470"/>
    </row>
    <row r="43" spans="1:8" ht="11.25" hidden="1" customHeight="1">
      <c r="A43" s="180"/>
      <c r="B43" s="460"/>
      <c r="C43" s="461"/>
      <c r="D43" s="471"/>
      <c r="E43" s="485"/>
      <c r="F43" s="463"/>
      <c r="G43" s="470"/>
      <c r="H43" s="470"/>
    </row>
    <row r="44" spans="1:8" ht="11.25" hidden="1" customHeight="1">
      <c r="A44" s="180"/>
      <c r="B44" s="460"/>
      <c r="C44" s="461"/>
      <c r="D44" s="471"/>
      <c r="E44" s="485"/>
      <c r="F44" s="463"/>
      <c r="G44" s="470"/>
      <c r="H44" s="470"/>
    </row>
    <row r="45" spans="1:8" ht="11.25" hidden="1" customHeight="1">
      <c r="A45" s="180"/>
      <c r="B45" s="460"/>
      <c r="C45" s="461"/>
      <c r="D45" s="471"/>
      <c r="E45" s="485"/>
      <c r="F45" s="463"/>
      <c r="G45" s="470"/>
      <c r="H45" s="470"/>
    </row>
    <row r="46" spans="1:8" ht="11.25" hidden="1" customHeight="1">
      <c r="A46" s="180"/>
      <c r="B46" s="460"/>
      <c r="C46" s="461"/>
      <c r="D46" s="471"/>
      <c r="E46" s="485"/>
      <c r="F46" s="463"/>
      <c r="G46" s="470"/>
      <c r="H46" s="470"/>
    </row>
    <row r="47" spans="1:8" ht="11.25" hidden="1" customHeight="1">
      <c r="A47" s="180"/>
      <c r="B47" s="460"/>
      <c r="C47" s="461"/>
      <c r="D47" s="471"/>
      <c r="E47" s="485"/>
      <c r="F47" s="463"/>
      <c r="G47" s="470"/>
      <c r="H47" s="470"/>
    </row>
    <row r="48" spans="1:8" ht="11.25" hidden="1" customHeight="1">
      <c r="A48" s="180"/>
      <c r="B48" s="460"/>
      <c r="C48" s="461"/>
      <c r="D48" s="471"/>
      <c r="E48" s="485"/>
      <c r="F48" s="463"/>
      <c r="G48" s="470"/>
      <c r="H48" s="470"/>
    </row>
    <row r="49" spans="1:9" ht="11.25" hidden="1" customHeight="1">
      <c r="A49" s="487"/>
      <c r="B49" s="488"/>
      <c r="C49" s="489"/>
      <c r="D49" s="490"/>
      <c r="E49" s="491"/>
      <c r="F49" s="492"/>
    </row>
    <row r="50" spans="1:9" ht="11.25" hidden="1" customHeight="1">
      <c r="A50" s="180"/>
      <c r="B50" s="460"/>
      <c r="C50" s="461"/>
      <c r="D50" s="471"/>
      <c r="E50" s="485"/>
      <c r="F50" s="463"/>
      <c r="G50" s="470"/>
      <c r="H50" s="470"/>
    </row>
    <row r="51" spans="1:9" ht="11.25" hidden="1" customHeight="1">
      <c r="A51" s="180"/>
      <c r="B51" s="488"/>
      <c r="C51" s="493"/>
      <c r="D51" s="494"/>
      <c r="E51" s="484"/>
      <c r="F51" s="474"/>
    </row>
    <row r="52" spans="1:9" ht="12" customHeight="1" thickBot="1">
      <c r="A52" s="475" t="s">
        <v>471</v>
      </c>
      <c r="B52" s="476"/>
      <c r="C52" s="477">
        <f>SUM(C40:C51)</f>
        <v>0</v>
      </c>
      <c r="D52" s="478"/>
      <c r="E52" s="495">
        <f>SUM(E40:E51)</f>
        <v>0</v>
      </c>
      <c r="F52" s="496">
        <v>0</v>
      </c>
    </row>
    <row r="53" spans="1:9" ht="9.75" customHeight="1" thickTop="1">
      <c r="A53" s="346"/>
      <c r="B53" s="497"/>
      <c r="C53" s="498"/>
      <c r="D53" s="499"/>
      <c r="E53" s="500"/>
      <c r="F53" s="501"/>
    </row>
    <row r="54" spans="1:9" ht="11.25" hidden="1" customHeight="1">
      <c r="A54" s="346"/>
      <c r="B54" s="497"/>
      <c r="C54" s="498"/>
      <c r="D54" s="499"/>
      <c r="E54" s="500"/>
      <c r="F54" s="501"/>
    </row>
    <row r="55" spans="1:9" ht="11.25" customHeight="1">
      <c r="A55" s="451" t="s">
        <v>3</v>
      </c>
      <c r="B55" s="452"/>
      <c r="C55" s="453">
        <f>+C103+C131</f>
        <v>-1863687.8499999999</v>
      </c>
      <c r="D55" s="452"/>
      <c r="E55" s="502">
        <f>+E131+E103</f>
        <v>-11636187870.604799</v>
      </c>
      <c r="F55" s="454">
        <f>+F103+F131+1</f>
        <v>-2777570488</v>
      </c>
      <c r="I55" s="503"/>
    </row>
    <row r="56" spans="1:9" ht="11.25" hidden="1" customHeight="1">
      <c r="A56" s="180"/>
      <c r="B56" s="455"/>
      <c r="C56" s="456"/>
      <c r="D56" s="457"/>
      <c r="E56" s="504"/>
      <c r="F56" s="458"/>
    </row>
    <row r="57" spans="1:9" ht="12" customHeight="1" thickBot="1">
      <c r="A57" s="459" t="s">
        <v>5</v>
      </c>
      <c r="B57" s="505"/>
      <c r="C57" s="461"/>
      <c r="D57" s="462"/>
      <c r="E57" s="485"/>
      <c r="F57" s="463"/>
    </row>
    <row r="58" spans="1:9" s="183" customFormat="1" ht="11.25" customHeight="1">
      <c r="A58" s="506" t="s">
        <v>472</v>
      </c>
      <c r="B58" s="507"/>
      <c r="C58" s="466">
        <f>SUM(C59:C64)</f>
        <v>189145.7</v>
      </c>
      <c r="D58" s="508"/>
      <c r="E58" s="509">
        <f>SUM(E59:E64)</f>
        <v>1039813496.503</v>
      </c>
      <c r="F58" s="468">
        <f>SUM(F59:F62)</f>
        <v>413740735</v>
      </c>
      <c r="G58" s="236"/>
    </row>
    <row r="59" spans="1:9" ht="11.25" customHeight="1">
      <c r="A59" s="180" t="s">
        <v>473</v>
      </c>
      <c r="B59" s="460" t="s">
        <v>456</v>
      </c>
      <c r="C59" s="461">
        <v>58360.1</v>
      </c>
      <c r="D59" s="471">
        <f>+H10</f>
        <v>6187.55</v>
      </c>
      <c r="E59" s="463">
        <f>+C59*D59</f>
        <v>361106036.755</v>
      </c>
      <c r="F59" s="463">
        <v>257997369</v>
      </c>
      <c r="H59" s="470"/>
    </row>
    <row r="60" spans="1:9" ht="13.5" customHeight="1">
      <c r="A60" s="180" t="s">
        <v>474</v>
      </c>
      <c r="B60" s="460" t="s">
        <v>456</v>
      </c>
      <c r="C60" s="461">
        <v>45697.96</v>
      </c>
      <c r="D60" s="471">
        <f>+H10</f>
        <v>6187.55</v>
      </c>
      <c r="E60" s="463">
        <f>+C60*D60</f>
        <v>282758412.398</v>
      </c>
      <c r="F60" s="463">
        <v>155743366</v>
      </c>
      <c r="H60" s="470"/>
    </row>
    <row r="61" spans="1:9" ht="11.25" customHeight="1">
      <c r="A61" s="180" t="s">
        <v>475</v>
      </c>
      <c r="B61" s="460" t="s">
        <v>456</v>
      </c>
      <c r="C61" s="461">
        <v>30150.639999999999</v>
      </c>
      <c r="D61" s="471">
        <f>+H10</f>
        <v>6187.55</v>
      </c>
      <c r="E61" s="463">
        <v>56023613</v>
      </c>
      <c r="F61" s="463">
        <v>0</v>
      </c>
      <c r="H61" s="470"/>
    </row>
    <row r="62" spans="1:9" ht="11.25" customHeight="1">
      <c r="A62" s="180" t="s">
        <v>476</v>
      </c>
      <c r="B62" s="460" t="s">
        <v>456</v>
      </c>
      <c r="C62" s="461">
        <v>54937</v>
      </c>
      <c r="D62" s="471">
        <f>+H10</f>
        <v>6187.55</v>
      </c>
      <c r="E62" s="463">
        <f>+C62*D62</f>
        <v>339925434.35000002</v>
      </c>
      <c r="F62" s="463">
        <v>0</v>
      </c>
      <c r="H62" s="470"/>
    </row>
    <row r="63" spans="1:9" ht="12.95" hidden="1" customHeight="1">
      <c r="A63" s="180" t="s">
        <v>476</v>
      </c>
      <c r="B63" s="505" t="s">
        <v>477</v>
      </c>
      <c r="C63" s="461"/>
      <c r="D63" s="471" t="e">
        <f>NA()</f>
        <v>#N/A</v>
      </c>
      <c r="E63" s="485"/>
      <c r="F63" s="463"/>
      <c r="G63" s="470"/>
    </row>
    <row r="64" spans="1:9" ht="12.95" hidden="1" customHeight="1">
      <c r="A64" s="180" t="s">
        <v>476</v>
      </c>
      <c r="B64" s="505" t="s">
        <v>478</v>
      </c>
      <c r="C64" s="461"/>
      <c r="D64" s="471" t="e">
        <f>NA()</f>
        <v>#N/A</v>
      </c>
      <c r="E64" s="485"/>
      <c r="F64" s="463"/>
      <c r="G64" s="470"/>
      <c r="H64" s="470"/>
    </row>
    <row r="65" spans="1:8" ht="12.95" hidden="1" customHeight="1">
      <c r="A65" s="180" t="s">
        <v>476</v>
      </c>
      <c r="B65" s="505"/>
      <c r="C65" s="461"/>
      <c r="D65" s="471"/>
      <c r="E65" s="485"/>
      <c r="F65" s="463"/>
    </row>
    <row r="66" spans="1:8" ht="7.5" customHeight="1">
      <c r="A66" s="180"/>
      <c r="B66" s="505"/>
      <c r="C66" s="461"/>
      <c r="D66" s="471"/>
      <c r="E66" s="485"/>
      <c r="F66" s="463"/>
    </row>
    <row r="67" spans="1:8" s="183" customFormat="1" ht="11.25" customHeight="1">
      <c r="A67" s="506" t="s">
        <v>479</v>
      </c>
      <c r="B67" s="507"/>
      <c r="C67" s="466">
        <f>+C68+C69</f>
        <v>49010.619999999995</v>
      </c>
      <c r="D67" s="508"/>
      <c r="E67" s="509">
        <f>+E68+E69</f>
        <v>303255661.78100002</v>
      </c>
      <c r="F67" s="468">
        <f>+F68+F69</f>
        <v>203452463</v>
      </c>
      <c r="G67" s="236"/>
    </row>
    <row r="68" spans="1:8" ht="11.25" customHeight="1">
      <c r="A68" s="180" t="s">
        <v>480</v>
      </c>
      <c r="B68" s="460" t="s">
        <v>456</v>
      </c>
      <c r="C68" s="461">
        <v>41130.85</v>
      </c>
      <c r="D68" s="471">
        <f>+D62</f>
        <v>6187.55</v>
      </c>
      <c r="E68" s="463">
        <f>+C68*D68</f>
        <v>254499190.91749999</v>
      </c>
      <c r="F68" s="463">
        <v>203452463</v>
      </c>
      <c r="H68" s="470"/>
    </row>
    <row r="69" spans="1:8" ht="10.5" customHeight="1">
      <c r="A69" s="180" t="s">
        <v>481</v>
      </c>
      <c r="B69" s="505" t="s">
        <v>456</v>
      </c>
      <c r="C69" s="461">
        <v>7879.77</v>
      </c>
      <c r="D69" s="471">
        <f>+D60</f>
        <v>6187.55</v>
      </c>
      <c r="E69" s="485">
        <f>+C69*D69</f>
        <v>48756470.863500006</v>
      </c>
      <c r="F69" s="463">
        <v>0</v>
      </c>
    </row>
    <row r="70" spans="1:8" ht="10.5" hidden="1" customHeight="1">
      <c r="A70" s="180"/>
      <c r="B70" s="505"/>
      <c r="C70" s="461"/>
      <c r="D70" s="510"/>
      <c r="E70" s="485"/>
      <c r="F70" s="463"/>
    </row>
    <row r="71" spans="1:8" ht="6" hidden="1" customHeight="1">
      <c r="A71" s="180"/>
      <c r="B71" s="505"/>
      <c r="C71" s="461"/>
      <c r="D71" s="471"/>
      <c r="E71" s="485"/>
      <c r="F71" s="463"/>
    </row>
    <row r="72" spans="1:8" s="183" customFormat="1" ht="11.25" customHeight="1">
      <c r="A72" s="506" t="s">
        <v>482</v>
      </c>
      <c r="B72" s="507"/>
      <c r="C72" s="509">
        <f>SUM(C73:C95)</f>
        <v>-2101844.17</v>
      </c>
      <c r="D72" s="511"/>
      <c r="E72" s="509">
        <f>SUM(E73:E95)</f>
        <v>-12979257028.8888</v>
      </c>
      <c r="F72" s="468">
        <f>SUM(F73:F94)</f>
        <v>-1431674410</v>
      </c>
      <c r="G72" s="236"/>
    </row>
    <row r="73" spans="1:8" ht="11.25" customHeight="1">
      <c r="A73" s="180" t="s">
        <v>483</v>
      </c>
      <c r="B73" s="460" t="s">
        <v>456</v>
      </c>
      <c r="C73" s="461">
        <v>0</v>
      </c>
      <c r="D73" s="471">
        <f>+D68</f>
        <v>6187.55</v>
      </c>
      <c r="E73" s="463">
        <f>+C73*D73</f>
        <v>0</v>
      </c>
      <c r="F73" s="463">
        <v>7406192242</v>
      </c>
      <c r="H73" s="470"/>
    </row>
    <row r="74" spans="1:8" ht="11.25" customHeight="1">
      <c r="A74" s="180" t="s">
        <v>484</v>
      </c>
      <c r="B74" s="460" t="s">
        <v>456</v>
      </c>
      <c r="C74" s="461">
        <v>0</v>
      </c>
      <c r="D74" s="471">
        <f>+D73</f>
        <v>6187.55</v>
      </c>
      <c r="E74" s="463">
        <f t="shared" ref="E74:E83" si="0">+C74*D74</f>
        <v>0</v>
      </c>
      <c r="F74" s="463">
        <v>951171865</v>
      </c>
      <c r="H74" s="470"/>
    </row>
    <row r="75" spans="1:8" ht="11.25" customHeight="1">
      <c r="A75" s="180" t="s">
        <v>485</v>
      </c>
      <c r="B75" s="460" t="s">
        <v>456</v>
      </c>
      <c r="C75" s="461">
        <v>0</v>
      </c>
      <c r="D75" s="471">
        <f>+D74</f>
        <v>6187.55</v>
      </c>
      <c r="E75" s="463">
        <f>+C75*D75</f>
        <v>0</v>
      </c>
      <c r="F75" s="463">
        <v>-1585900834</v>
      </c>
      <c r="H75" s="470"/>
    </row>
    <row r="76" spans="1:8" ht="11.25" hidden="1" customHeight="1">
      <c r="A76" s="180" t="s">
        <v>486</v>
      </c>
      <c r="B76" s="460" t="str">
        <f>+B75</f>
        <v>U$S</v>
      </c>
      <c r="C76" s="461">
        <v>0</v>
      </c>
      <c r="D76" s="471">
        <f>+D75</f>
        <v>6187.55</v>
      </c>
      <c r="E76" s="463">
        <f t="shared" si="0"/>
        <v>0</v>
      </c>
      <c r="F76" s="463">
        <v>0</v>
      </c>
      <c r="H76" s="470"/>
    </row>
    <row r="77" spans="1:8" ht="11.25" hidden="1" customHeight="1">
      <c r="A77" s="180"/>
      <c r="B77" s="460"/>
      <c r="C77" s="461"/>
      <c r="D77" s="471"/>
      <c r="E77" s="463">
        <f t="shared" si="0"/>
        <v>0</v>
      </c>
      <c r="F77" s="463"/>
      <c r="H77" s="470"/>
    </row>
    <row r="78" spans="1:8" ht="11.25" hidden="1" customHeight="1">
      <c r="A78" s="180"/>
      <c r="B78" s="460"/>
      <c r="C78" s="461"/>
      <c r="D78" s="471"/>
      <c r="E78" s="463">
        <f t="shared" si="0"/>
        <v>0</v>
      </c>
      <c r="F78" s="463"/>
      <c r="H78" s="470"/>
    </row>
    <row r="79" spans="1:8" ht="11.25" hidden="1" customHeight="1">
      <c r="A79" s="180"/>
      <c r="B79" s="460"/>
      <c r="C79" s="461"/>
      <c r="D79" s="471"/>
      <c r="E79" s="463">
        <f t="shared" si="0"/>
        <v>0</v>
      </c>
      <c r="F79" s="463"/>
      <c r="H79" s="470"/>
    </row>
    <row r="80" spans="1:8" ht="11.25" hidden="1" customHeight="1">
      <c r="A80" s="180"/>
      <c r="B80" s="460"/>
      <c r="C80" s="461"/>
      <c r="D80" s="471"/>
      <c r="E80" s="463">
        <f t="shared" si="0"/>
        <v>0</v>
      </c>
      <c r="F80" s="463"/>
      <c r="H80" s="470"/>
    </row>
    <row r="81" spans="1:8" ht="11.25" hidden="1" customHeight="1">
      <c r="A81" s="180"/>
      <c r="B81" s="460"/>
      <c r="C81" s="461"/>
      <c r="D81" s="471"/>
      <c r="E81" s="463">
        <f t="shared" si="0"/>
        <v>0</v>
      </c>
      <c r="F81" s="463"/>
      <c r="H81" s="470"/>
    </row>
    <row r="82" spans="1:8" ht="11.25" hidden="1" customHeight="1">
      <c r="A82" s="180"/>
      <c r="B82" s="460"/>
      <c r="C82" s="461"/>
      <c r="D82" s="471"/>
      <c r="E82" s="463">
        <f t="shared" si="0"/>
        <v>0</v>
      </c>
      <c r="F82" s="463"/>
      <c r="H82" s="470"/>
    </row>
    <row r="83" spans="1:8" ht="11.25" hidden="1" customHeight="1">
      <c r="A83" s="180"/>
      <c r="B83" s="460"/>
      <c r="C83" s="461"/>
      <c r="D83" s="471"/>
      <c r="E83" s="463">
        <f t="shared" si="0"/>
        <v>0</v>
      </c>
      <c r="F83" s="463"/>
      <c r="H83" s="470"/>
    </row>
    <row r="84" spans="1:8" ht="11.25" customHeight="1">
      <c r="A84" s="180" t="s">
        <v>63</v>
      </c>
      <c r="B84" s="460" t="s">
        <v>456</v>
      </c>
      <c r="C84" s="461">
        <v>-444446</v>
      </c>
      <c r="D84" s="471">
        <f>+$H$9</f>
        <v>6175.18</v>
      </c>
      <c r="E84" s="463">
        <f>+C84*D84</f>
        <v>-2744534050.2800002</v>
      </c>
      <c r="F84" s="463">
        <v>-2463388647</v>
      </c>
      <c r="H84" s="470"/>
    </row>
    <row r="85" spans="1:8" ht="11.25" customHeight="1">
      <c r="A85" s="180" t="s">
        <v>487</v>
      </c>
      <c r="B85" s="460" t="s">
        <v>456</v>
      </c>
      <c r="C85" s="461">
        <v>-1166666</v>
      </c>
      <c r="D85" s="471">
        <f>+$H$9</f>
        <v>6175.18</v>
      </c>
      <c r="E85" s="463">
        <f>+C85*D85</f>
        <v>-7204372549.8800001</v>
      </c>
      <c r="F85" s="463">
        <v>-3695082973</v>
      </c>
      <c r="H85" s="470"/>
    </row>
    <row r="86" spans="1:8" ht="11.25" customHeight="1">
      <c r="A86" s="180" t="s">
        <v>488</v>
      </c>
      <c r="B86" s="460" t="s">
        <v>456</v>
      </c>
      <c r="C86" s="461">
        <v>-222222</v>
      </c>
      <c r="D86" s="471">
        <f>+$H$9</f>
        <v>6175.18</v>
      </c>
      <c r="E86" s="463">
        <f>+C86*D86</f>
        <v>-1372260849.96</v>
      </c>
      <c r="F86" s="463">
        <v>-1231694324</v>
      </c>
      <c r="H86" s="470"/>
    </row>
    <row r="87" spans="1:8" ht="11.25" customHeight="1">
      <c r="A87" s="180" t="s">
        <v>489</v>
      </c>
      <c r="B87" s="460" t="s">
        <v>456</v>
      </c>
      <c r="C87" s="461">
        <v>-171078</v>
      </c>
      <c r="D87" s="471">
        <f>+$H$9</f>
        <v>6175.18</v>
      </c>
      <c r="E87" s="463">
        <f>+C87*D87</f>
        <v>-1056437444.0400001</v>
      </c>
      <c r="F87" s="463">
        <v>-756907095</v>
      </c>
      <c r="H87" s="470"/>
    </row>
    <row r="88" spans="1:8" ht="11.25" hidden="1" customHeight="1">
      <c r="A88" s="180" t="s">
        <v>490</v>
      </c>
      <c r="B88" s="460" t="s">
        <v>456</v>
      </c>
      <c r="C88" s="461">
        <v>0</v>
      </c>
      <c r="D88" s="471">
        <v>5579.97</v>
      </c>
      <c r="E88" s="463">
        <v>0</v>
      </c>
      <c r="F88" s="463">
        <v>0</v>
      </c>
      <c r="H88" s="470"/>
    </row>
    <row r="89" spans="1:8" ht="11.25" customHeight="1">
      <c r="A89" s="180" t="s">
        <v>491</v>
      </c>
      <c r="B89" s="460" t="s">
        <v>456</v>
      </c>
      <c r="C89" s="461">
        <v>-60219.33</v>
      </c>
      <c r="D89" s="471">
        <f>+$H$9</f>
        <v>6175.18</v>
      </c>
      <c r="E89" s="463">
        <f>+C89*D89</f>
        <v>-371865202.22940004</v>
      </c>
      <c r="F89" s="463">
        <v>-401803373</v>
      </c>
      <c r="H89" s="470"/>
    </row>
    <row r="90" spans="1:8" ht="11.25" customHeight="1">
      <c r="A90" s="180" t="s">
        <v>492</v>
      </c>
      <c r="B90" s="460" t="s">
        <v>456</v>
      </c>
      <c r="C90" s="461">
        <v>-78986.22</v>
      </c>
      <c r="D90" s="471">
        <f>+$H$9</f>
        <v>6175.18</v>
      </c>
      <c r="E90" s="463">
        <f>+C90*D90</f>
        <v>-487754126.01960003</v>
      </c>
      <c r="F90" s="463">
        <v>-354424251</v>
      </c>
      <c r="H90" s="470"/>
    </row>
    <row r="91" spans="1:8" ht="11.25" customHeight="1">
      <c r="A91" s="180" t="s">
        <v>493</v>
      </c>
      <c r="B91" s="460" t="s">
        <v>456</v>
      </c>
      <c r="C91" s="461">
        <v>5547.94</v>
      </c>
      <c r="D91" s="471">
        <f>+$H$9</f>
        <v>6175.18</v>
      </c>
      <c r="E91" s="463">
        <f>+C91*D91</f>
        <v>34259528.129199997</v>
      </c>
      <c r="F91" s="463">
        <v>113661771</v>
      </c>
      <c r="H91" s="470"/>
    </row>
    <row r="92" spans="1:8" ht="12" customHeight="1">
      <c r="A92" s="180" t="s">
        <v>494</v>
      </c>
      <c r="B92" s="460" t="s">
        <v>456</v>
      </c>
      <c r="C92" s="461">
        <v>12016.45</v>
      </c>
      <c r="D92" s="471">
        <f>+$H$9</f>
        <v>6175.18</v>
      </c>
      <c r="E92" s="463">
        <f>+C92*D92</f>
        <v>74203741.71100001</v>
      </c>
      <c r="F92" s="463">
        <v>245514787</v>
      </c>
      <c r="H92" s="470"/>
    </row>
    <row r="93" spans="1:8" ht="11.25" hidden="1" customHeight="1">
      <c r="A93" s="180" t="s">
        <v>495</v>
      </c>
      <c r="B93" s="460" t="s">
        <v>456</v>
      </c>
      <c r="C93" s="461"/>
      <c r="D93" s="471">
        <v>5579.97</v>
      </c>
      <c r="E93" s="463">
        <v>0</v>
      </c>
      <c r="F93" s="463">
        <v>0</v>
      </c>
      <c r="H93" s="470"/>
    </row>
    <row r="94" spans="1:8" ht="11.25" customHeight="1">
      <c r="A94" s="180" t="s">
        <v>496</v>
      </c>
      <c r="B94" s="460" t="s">
        <v>456</v>
      </c>
      <c r="C94" s="461">
        <v>23476</v>
      </c>
      <c r="D94" s="471">
        <f>+$H$9</f>
        <v>6175.18</v>
      </c>
      <c r="E94" s="463">
        <f>+C94*D94</f>
        <v>144968525.68000001</v>
      </c>
      <c r="F94" s="463">
        <v>340986422</v>
      </c>
      <c r="H94" s="470"/>
    </row>
    <row r="95" spans="1:8" ht="11.25" customHeight="1">
      <c r="A95" s="180" t="s">
        <v>587</v>
      </c>
      <c r="B95" s="460" t="s">
        <v>456</v>
      </c>
      <c r="C95" s="461">
        <v>732.99</v>
      </c>
      <c r="D95" s="471">
        <v>6187.55</v>
      </c>
      <c r="E95" s="463">
        <v>4535398</v>
      </c>
      <c r="F95" s="463">
        <v>0</v>
      </c>
      <c r="H95" s="470"/>
    </row>
    <row r="96" spans="1:8" s="183" customFormat="1" ht="11.25" customHeight="1">
      <c r="A96" s="506" t="s">
        <v>497</v>
      </c>
      <c r="B96" s="507"/>
      <c r="C96" s="466">
        <f>SUM(C97:C102)</f>
        <v>0</v>
      </c>
      <c r="D96" s="511"/>
      <c r="E96" s="509">
        <f>SUM(E100:E101)</f>
        <v>0</v>
      </c>
      <c r="F96" s="468">
        <f>SUM(F101:F102)</f>
        <v>0</v>
      </c>
      <c r="G96" s="236"/>
    </row>
    <row r="97" spans="1:8" ht="11.25" hidden="1" customHeight="1">
      <c r="A97" s="180" t="s">
        <v>498</v>
      </c>
      <c r="B97" s="460" t="s">
        <v>456</v>
      </c>
      <c r="C97" s="461">
        <v>0</v>
      </c>
      <c r="D97" s="471">
        <f>+D68</f>
        <v>6187.55</v>
      </c>
      <c r="E97" s="485">
        <v>0</v>
      </c>
      <c r="F97" s="463">
        <v>0</v>
      </c>
    </row>
    <row r="98" spans="1:8" ht="12.75" hidden="1" customHeight="1">
      <c r="A98" s="180" t="s">
        <v>499</v>
      </c>
      <c r="B98" s="460" t="s">
        <v>456</v>
      </c>
      <c r="C98" s="461">
        <v>0</v>
      </c>
      <c r="D98" s="510">
        <f>+D97</f>
        <v>6187.55</v>
      </c>
      <c r="E98" s="485">
        <v>0</v>
      </c>
      <c r="F98" s="463">
        <v>0</v>
      </c>
    </row>
    <row r="99" spans="1:8" ht="12.75" hidden="1" customHeight="1">
      <c r="A99" s="180" t="s">
        <v>500</v>
      </c>
      <c r="B99" s="460" t="s">
        <v>456</v>
      </c>
      <c r="C99" s="461">
        <v>0</v>
      </c>
      <c r="D99" s="510">
        <f>+D97</f>
        <v>6187.55</v>
      </c>
      <c r="E99" s="485">
        <v>0</v>
      </c>
      <c r="F99" s="463">
        <v>0</v>
      </c>
    </row>
    <row r="100" spans="1:8" ht="12.75" hidden="1" customHeight="1">
      <c r="A100" s="180" t="s">
        <v>586</v>
      </c>
      <c r="B100" s="460" t="s">
        <v>456</v>
      </c>
      <c r="C100" s="461">
        <v>0</v>
      </c>
      <c r="D100" s="510">
        <f>+D98</f>
        <v>6187.55</v>
      </c>
      <c r="E100" s="463">
        <f>+C100*D100</f>
        <v>0</v>
      </c>
      <c r="F100" s="463">
        <v>0</v>
      </c>
    </row>
    <row r="101" spans="1:8" ht="11.25" hidden="1" customHeight="1">
      <c r="A101" s="180" t="s">
        <v>163</v>
      </c>
      <c r="B101" s="460" t="s">
        <v>456</v>
      </c>
      <c r="C101" s="461">
        <v>0</v>
      </c>
      <c r="D101" s="471">
        <f>+H10</f>
        <v>6187.55</v>
      </c>
      <c r="E101" s="463">
        <f>+C101*D101</f>
        <v>0</v>
      </c>
      <c r="F101" s="463">
        <v>0</v>
      </c>
      <c r="H101" s="470"/>
    </row>
    <row r="102" spans="1:8" ht="13.5" hidden="1" customHeight="1">
      <c r="A102" s="180" t="s">
        <v>178</v>
      </c>
      <c r="B102" s="460" t="s">
        <v>456</v>
      </c>
      <c r="C102" s="461">
        <v>0</v>
      </c>
      <c r="D102" s="512">
        <f>+D98</f>
        <v>6187.55</v>
      </c>
      <c r="E102" s="484">
        <f>+C102*D102</f>
        <v>0</v>
      </c>
      <c r="F102" s="474">
        <v>0</v>
      </c>
    </row>
    <row r="103" spans="1:8" ht="12" customHeight="1" thickBot="1">
      <c r="A103" s="513" t="s">
        <v>501</v>
      </c>
      <c r="B103" s="476"/>
      <c r="C103" s="477">
        <f>+C58+C67+C96+C72</f>
        <v>-1863687.8499999999</v>
      </c>
      <c r="D103" s="478"/>
      <c r="E103" s="495">
        <f>+E58+E67+E96+E72</f>
        <v>-11636187870.604799</v>
      </c>
      <c r="F103" s="496">
        <f>+F58+F67+F72+F96-1</f>
        <v>-814481213</v>
      </c>
    </row>
    <row r="104" spans="1:8" ht="10.5" hidden="1" customHeight="1">
      <c r="A104" s="181"/>
      <c r="B104" s="460"/>
      <c r="C104" s="514"/>
      <c r="D104" s="462"/>
      <c r="E104" s="485"/>
      <c r="F104" s="463"/>
    </row>
    <row r="105" spans="1:8" ht="12.75" customHeight="1" thickTop="1" thickBot="1">
      <c r="A105" s="459" t="s">
        <v>31</v>
      </c>
      <c r="B105" s="460"/>
      <c r="C105" s="514"/>
      <c r="D105" s="462"/>
      <c r="E105" s="485"/>
      <c r="F105" s="463"/>
    </row>
    <row r="106" spans="1:8" s="183" customFormat="1" ht="11.25" hidden="1" customHeight="1">
      <c r="A106" s="515"/>
      <c r="B106" s="516"/>
      <c r="C106" s="517"/>
      <c r="D106" s="518"/>
      <c r="E106" s="519"/>
      <c r="F106" s="520"/>
      <c r="G106" s="437"/>
    </row>
    <row r="107" spans="1:8" s="183" customFormat="1" ht="11.25" customHeight="1">
      <c r="A107" s="506" t="s">
        <v>479</v>
      </c>
      <c r="B107" s="507"/>
      <c r="C107" s="466">
        <f>SUM(C108:C112)</f>
        <v>0</v>
      </c>
      <c r="D107" s="508"/>
      <c r="E107" s="509">
        <f>SUM(E108:E111)</f>
        <v>0</v>
      </c>
      <c r="F107" s="468">
        <f>+F108</f>
        <v>13884875</v>
      </c>
      <c r="G107" s="236"/>
    </row>
    <row r="108" spans="1:8" ht="11.25" customHeight="1">
      <c r="A108" s="180" t="s">
        <v>480</v>
      </c>
      <c r="B108" s="460" t="s">
        <v>456</v>
      </c>
      <c r="C108" s="461">
        <v>0</v>
      </c>
      <c r="D108" s="471">
        <f>+D97</f>
        <v>6187.55</v>
      </c>
      <c r="E108" s="463">
        <f>+C108*D108</f>
        <v>0</v>
      </c>
      <c r="F108" s="463">
        <v>13884875</v>
      </c>
      <c r="H108" s="470"/>
    </row>
    <row r="109" spans="1:8" ht="11.25" hidden="1" customHeight="1">
      <c r="A109" s="180"/>
      <c r="B109" s="460"/>
      <c r="C109" s="514"/>
      <c r="D109" s="471"/>
      <c r="E109" s="485"/>
      <c r="F109" s="463"/>
    </row>
    <row r="110" spans="1:8" s="183" customFormat="1" ht="11.25" hidden="1" customHeight="1">
      <c r="A110" s="521" t="s">
        <v>502</v>
      </c>
      <c r="B110" s="522"/>
      <c r="C110" s="523"/>
      <c r="D110" s="524"/>
      <c r="E110" s="491">
        <f>SUM(E111:E116)</f>
        <v>0</v>
      </c>
      <c r="F110" s="492">
        <f>SUM(F111:F116)</f>
        <v>0</v>
      </c>
      <c r="G110" s="437"/>
    </row>
    <row r="111" spans="1:8" ht="11.25" hidden="1" customHeight="1">
      <c r="A111" s="180" t="s">
        <v>503</v>
      </c>
      <c r="B111" s="460" t="s">
        <v>456</v>
      </c>
      <c r="C111" s="514">
        <v>0</v>
      </c>
      <c r="D111" s="471">
        <v>0</v>
      </c>
      <c r="E111" s="485">
        <v>0</v>
      </c>
      <c r="F111" s="463">
        <v>0</v>
      </c>
    </row>
    <row r="112" spans="1:8" ht="11.25" hidden="1" customHeight="1">
      <c r="A112" s="180" t="s">
        <v>504</v>
      </c>
      <c r="B112" s="460" t="s">
        <v>456</v>
      </c>
      <c r="C112" s="514">
        <v>0</v>
      </c>
      <c r="D112" s="471">
        <f>+$D$60</f>
        <v>6187.55</v>
      </c>
      <c r="E112" s="485">
        <v>0</v>
      </c>
      <c r="F112" s="463">
        <v>0</v>
      </c>
    </row>
    <row r="113" spans="1:8" ht="11.25" hidden="1" customHeight="1">
      <c r="A113" s="180" t="s">
        <v>505</v>
      </c>
      <c r="B113" s="460" t="s">
        <v>456</v>
      </c>
      <c r="C113" s="525">
        <v>0</v>
      </c>
      <c r="D113" s="471">
        <v>0</v>
      </c>
      <c r="E113" s="485">
        <v>0</v>
      </c>
      <c r="F113" s="463">
        <v>0</v>
      </c>
    </row>
    <row r="114" spans="1:8" ht="11.25" hidden="1" customHeight="1">
      <c r="A114" s="180" t="s">
        <v>506</v>
      </c>
      <c r="B114" s="460" t="s">
        <v>456</v>
      </c>
      <c r="C114" s="514">
        <v>0</v>
      </c>
      <c r="D114" s="471">
        <f>+$D$60</f>
        <v>6187.55</v>
      </c>
      <c r="E114" s="485">
        <v>0</v>
      </c>
      <c r="F114" s="463">
        <v>0</v>
      </c>
      <c r="G114" s="470"/>
      <c r="H114" s="470"/>
    </row>
    <row r="115" spans="1:8" ht="11.25" hidden="1" customHeight="1">
      <c r="A115" s="180" t="s">
        <v>507</v>
      </c>
      <c r="B115" s="460" t="s">
        <v>456</v>
      </c>
      <c r="C115" s="514">
        <v>0</v>
      </c>
      <c r="D115" s="471">
        <f>+$D$60</f>
        <v>6187.55</v>
      </c>
      <c r="E115" s="485">
        <v>0</v>
      </c>
      <c r="F115" s="463">
        <v>0</v>
      </c>
      <c r="G115" s="470"/>
      <c r="H115" s="470"/>
    </row>
    <row r="116" spans="1:8" ht="11.25" hidden="1" customHeight="1">
      <c r="A116" s="180" t="s">
        <v>508</v>
      </c>
      <c r="B116" s="460" t="s">
        <v>456</v>
      </c>
      <c r="C116" s="525">
        <v>0</v>
      </c>
      <c r="D116" s="471">
        <v>0</v>
      </c>
      <c r="E116" s="526">
        <v>0</v>
      </c>
      <c r="F116" s="527">
        <v>0</v>
      </c>
      <c r="G116" s="470"/>
      <c r="H116" s="470"/>
    </row>
    <row r="117" spans="1:8" s="183" customFormat="1" ht="11.25" customHeight="1">
      <c r="A117" s="506" t="s">
        <v>482</v>
      </c>
      <c r="B117" s="507"/>
      <c r="C117" s="466">
        <f>SUM(C118:C130)</f>
        <v>0</v>
      </c>
      <c r="D117" s="508"/>
      <c r="E117" s="509">
        <f>SUM(E118:E130)</f>
        <v>0</v>
      </c>
      <c r="F117" s="468">
        <f>SUM(F118:F129)</f>
        <v>-1976974151</v>
      </c>
      <c r="G117" s="236"/>
    </row>
    <row r="118" spans="1:8" ht="11.25" customHeight="1">
      <c r="A118" s="180" t="s">
        <v>582</v>
      </c>
      <c r="B118" s="460" t="s">
        <v>456</v>
      </c>
      <c r="C118" s="461">
        <v>0</v>
      </c>
      <c r="D118" s="471">
        <f>+D119</f>
        <v>6187.55</v>
      </c>
      <c r="E118" s="463">
        <f t="shared" ref="E118:E129" si="1">+C118*D118</f>
        <v>0</v>
      </c>
      <c r="F118" s="463">
        <v>7422854133</v>
      </c>
      <c r="H118" s="470"/>
    </row>
    <row r="119" spans="1:8" ht="11.25" customHeight="1">
      <c r="A119" s="180" t="s">
        <v>583</v>
      </c>
      <c r="B119" s="460" t="s">
        <v>456</v>
      </c>
      <c r="C119" s="461">
        <v>0</v>
      </c>
      <c r="D119" s="471">
        <f>+$D$60</f>
        <v>6187.55</v>
      </c>
      <c r="E119" s="463">
        <f t="shared" si="1"/>
        <v>0</v>
      </c>
      <c r="F119" s="463">
        <v>409842688</v>
      </c>
      <c r="H119" s="470"/>
    </row>
    <row r="120" spans="1:8" ht="11.25" customHeight="1">
      <c r="A120" s="180" t="s">
        <v>584</v>
      </c>
      <c r="B120" s="460" t="s">
        <v>456</v>
      </c>
      <c r="C120" s="461">
        <v>0</v>
      </c>
      <c r="D120" s="471">
        <f>+D119</f>
        <v>6187.55</v>
      </c>
      <c r="E120" s="463">
        <f t="shared" si="1"/>
        <v>0</v>
      </c>
      <c r="F120" s="463">
        <v>-1001693511</v>
      </c>
      <c r="H120" s="470"/>
    </row>
    <row r="121" spans="1:8" ht="11.25" customHeight="1">
      <c r="A121" s="180" t="s">
        <v>509</v>
      </c>
      <c r="B121" s="460" t="s">
        <v>456</v>
      </c>
      <c r="C121" s="461">
        <v>0</v>
      </c>
      <c r="D121" s="471">
        <f t="shared" ref="D121:D129" si="2">+$H$9</f>
        <v>6175.18</v>
      </c>
      <c r="E121" s="463">
        <f t="shared" si="1"/>
        <v>0</v>
      </c>
      <c r="F121" s="463">
        <v>-3695082973</v>
      </c>
      <c r="H121" s="470"/>
    </row>
    <row r="122" spans="1:8" ht="11.25" customHeight="1">
      <c r="A122" s="180" t="s">
        <v>510</v>
      </c>
      <c r="B122" s="460" t="s">
        <v>456</v>
      </c>
      <c r="C122" s="461">
        <v>0</v>
      </c>
      <c r="D122" s="471">
        <f t="shared" si="2"/>
        <v>6175.18</v>
      </c>
      <c r="E122" s="463">
        <f t="shared" si="1"/>
        <v>0</v>
      </c>
      <c r="F122" s="463">
        <v>-221402184</v>
      </c>
      <c r="H122" s="470"/>
    </row>
    <row r="123" spans="1:8" ht="11.25" customHeight="1">
      <c r="A123" s="180" t="s">
        <v>511</v>
      </c>
      <c r="B123" s="460" t="s">
        <v>456</v>
      </c>
      <c r="C123" s="461">
        <v>0</v>
      </c>
      <c r="D123" s="471">
        <f t="shared" si="2"/>
        <v>6175.18</v>
      </c>
      <c r="E123" s="463">
        <f t="shared" si="1"/>
        <v>0</v>
      </c>
      <c r="F123" s="463">
        <v>92251201</v>
      </c>
      <c r="H123" s="470"/>
    </row>
    <row r="124" spans="1:8" ht="11.25" customHeight="1">
      <c r="A124" s="180" t="s">
        <v>512</v>
      </c>
      <c r="B124" s="460" t="s">
        <v>456</v>
      </c>
      <c r="C124" s="461">
        <v>0</v>
      </c>
      <c r="D124" s="471">
        <f t="shared" si="2"/>
        <v>6175.18</v>
      </c>
      <c r="E124" s="463">
        <f t="shared" si="1"/>
        <v>0</v>
      </c>
      <c r="F124" s="463">
        <v>-1231694325</v>
      </c>
      <c r="H124" s="470"/>
    </row>
    <row r="125" spans="1:8" ht="11.25" customHeight="1">
      <c r="A125" s="180" t="s">
        <v>513</v>
      </c>
      <c r="B125" s="460" t="s">
        <v>456</v>
      </c>
      <c r="C125" s="461">
        <v>0</v>
      </c>
      <c r="D125" s="471">
        <f t="shared" si="2"/>
        <v>6175.18</v>
      </c>
      <c r="E125" s="463">
        <f t="shared" si="1"/>
        <v>0</v>
      </c>
      <c r="F125" s="463">
        <v>-437791393</v>
      </c>
      <c r="H125" s="470"/>
    </row>
    <row r="126" spans="1:8" ht="11.25" customHeight="1">
      <c r="A126" s="180" t="s">
        <v>514</v>
      </c>
      <c r="B126" s="460" t="s">
        <v>456</v>
      </c>
      <c r="C126" s="461">
        <v>0</v>
      </c>
      <c r="D126" s="471">
        <f t="shared" si="2"/>
        <v>6175.18</v>
      </c>
      <c r="E126" s="463">
        <f t="shared" si="1"/>
        <v>0</v>
      </c>
      <c r="F126" s="463">
        <v>30750179</v>
      </c>
      <c r="H126" s="470"/>
    </row>
    <row r="127" spans="1:8" ht="11.25" customHeight="1">
      <c r="A127" s="180" t="s">
        <v>515</v>
      </c>
      <c r="B127" s="460" t="s">
        <v>456</v>
      </c>
      <c r="C127" s="461">
        <v>0</v>
      </c>
      <c r="D127" s="471">
        <f t="shared" si="2"/>
        <v>6175.18</v>
      </c>
      <c r="E127" s="463">
        <f t="shared" si="1"/>
        <v>0</v>
      </c>
      <c r="F127" s="463">
        <v>-2463388647</v>
      </c>
      <c r="H127" s="470"/>
    </row>
    <row r="128" spans="1:8" ht="11.25" customHeight="1">
      <c r="A128" s="180" t="s">
        <v>516</v>
      </c>
      <c r="B128" s="460" t="s">
        <v>456</v>
      </c>
      <c r="C128" s="461">
        <v>0</v>
      </c>
      <c r="D128" s="471">
        <f t="shared" si="2"/>
        <v>6175.18</v>
      </c>
      <c r="E128" s="463">
        <f t="shared" si="1"/>
        <v>0</v>
      </c>
      <c r="F128" s="463">
        <v>-948222055</v>
      </c>
      <c r="H128" s="470"/>
    </row>
    <row r="129" spans="1:8" ht="11.25" customHeight="1">
      <c r="A129" s="180" t="s">
        <v>517</v>
      </c>
      <c r="B129" s="460" t="s">
        <v>456</v>
      </c>
      <c r="C129" s="461">
        <v>0</v>
      </c>
      <c r="D129" s="471">
        <f t="shared" si="2"/>
        <v>6175.18</v>
      </c>
      <c r="E129" s="463">
        <f t="shared" si="1"/>
        <v>0</v>
      </c>
      <c r="F129" s="463">
        <v>66602736</v>
      </c>
      <c r="H129" s="470"/>
    </row>
    <row r="130" spans="1:8" ht="11.25" hidden="1" customHeight="1">
      <c r="A130" s="180"/>
      <c r="B130" s="488"/>
      <c r="C130" s="528"/>
      <c r="D130" s="512"/>
      <c r="E130" s="484"/>
      <c r="F130" s="474"/>
    </row>
    <row r="131" spans="1:8" ht="12" customHeight="1" thickBot="1">
      <c r="A131" s="513" t="s">
        <v>518</v>
      </c>
      <c r="B131" s="529"/>
      <c r="C131" s="530">
        <f>+C107+C117</f>
        <v>0</v>
      </c>
      <c r="D131" s="531"/>
      <c r="E131" s="530">
        <f>+E107+E117</f>
        <v>0</v>
      </c>
      <c r="F131" s="530">
        <f>+F107+F117</f>
        <v>-1963089276</v>
      </c>
    </row>
    <row r="132" spans="1:8" ht="11.25" customHeight="1" thickTop="1"/>
    <row r="65534" ht="12.75" customHeight="1"/>
    <row r="65535" ht="12.75" customHeight="1"/>
    <row r="65536" ht="12.75" customHeight="1"/>
    <row r="65537" ht="12.75" customHeight="1"/>
    <row r="65538" ht="12.75" customHeight="1"/>
    <row r="65539" ht="12.75" customHeight="1"/>
    <row r="65540" ht="12.75" customHeight="1"/>
  </sheetData>
  <sheetProtection selectLockedCells="1" selectUnlockedCells="1"/>
  <mergeCells count="6">
    <mergeCell ref="A1:F1"/>
    <mergeCell ref="A2:F2"/>
    <mergeCell ref="A3:F3"/>
    <mergeCell ref="A4:F4"/>
    <mergeCell ref="B7:C7"/>
    <mergeCell ref="E7:F7"/>
  </mergeCells>
  <pageMargins left="0.59055118110236227" right="0.19685039370078741" top="1.1811023622047245" bottom="0.35433070866141736" header="0.51181102362204722" footer="0.51181102362204722"/>
  <pageSetup paperSize="9" scale="85" firstPageNumber="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O24"/>
  <sheetViews>
    <sheetView topLeftCell="A4" zoomScale="80" zoomScaleNormal="80" workbookViewId="0">
      <selection activeCell="I23" sqref="I23:I24"/>
    </sheetView>
  </sheetViews>
  <sheetFormatPr baseColWidth="10" defaultColWidth="11.5703125" defaultRowHeight="11.25" customHeight="1"/>
  <cols>
    <col min="1" max="1" width="4" style="534" customWidth="1"/>
    <col min="2" max="2" width="43.7109375" style="534" customWidth="1"/>
    <col min="3" max="3" width="9.5703125" style="534" customWidth="1"/>
    <col min="4" max="4" width="8.7109375" style="534" customWidth="1"/>
    <col min="5" max="5" width="10.140625" style="534" customWidth="1"/>
    <col min="6" max="6" width="18.85546875" style="534" customWidth="1"/>
    <col min="7" max="7" width="21.42578125" style="534" customWidth="1"/>
    <col min="8" max="8" width="17" style="534" customWidth="1"/>
    <col min="9" max="9" width="16.28515625" style="534" customWidth="1"/>
    <col min="10" max="10" width="16.85546875" style="534" bestFit="1" customWidth="1"/>
    <col min="11" max="256" width="11.5703125" style="534"/>
    <col min="257" max="257" width="4" style="534" customWidth="1"/>
    <col min="258" max="258" width="43.7109375" style="534" customWidth="1"/>
    <col min="259" max="259" width="9.5703125" style="534" customWidth="1"/>
    <col min="260" max="260" width="8.7109375" style="534" customWidth="1"/>
    <col min="261" max="261" width="10.140625" style="534" customWidth="1"/>
    <col min="262" max="262" width="18.85546875" style="534" customWidth="1"/>
    <col min="263" max="263" width="21.42578125" style="534" customWidth="1"/>
    <col min="264" max="264" width="17" style="534" customWidth="1"/>
    <col min="265" max="265" width="16.28515625" style="534" customWidth="1"/>
    <col min="266" max="266" width="15.5703125" style="534" customWidth="1"/>
    <col min="267" max="512" width="11.5703125" style="534"/>
    <col min="513" max="513" width="4" style="534" customWidth="1"/>
    <col min="514" max="514" width="43.7109375" style="534" customWidth="1"/>
    <col min="515" max="515" width="9.5703125" style="534" customWidth="1"/>
    <col min="516" max="516" width="8.7109375" style="534" customWidth="1"/>
    <col min="517" max="517" width="10.140625" style="534" customWidth="1"/>
    <col min="518" max="518" width="18.85546875" style="534" customWidth="1"/>
    <col min="519" max="519" width="21.42578125" style="534" customWidth="1"/>
    <col min="520" max="520" width="17" style="534" customWidth="1"/>
    <col min="521" max="521" width="16.28515625" style="534" customWidth="1"/>
    <col min="522" max="522" width="15.5703125" style="534" customWidth="1"/>
    <col min="523" max="768" width="11.5703125" style="534"/>
    <col min="769" max="769" width="4" style="534" customWidth="1"/>
    <col min="770" max="770" width="43.7109375" style="534" customWidth="1"/>
    <col min="771" max="771" width="9.5703125" style="534" customWidth="1"/>
    <col min="772" max="772" width="8.7109375" style="534" customWidth="1"/>
    <col min="773" max="773" width="10.140625" style="534" customWidth="1"/>
    <col min="774" max="774" width="18.85546875" style="534" customWidth="1"/>
    <col min="775" max="775" width="21.42578125" style="534" customWidth="1"/>
    <col min="776" max="776" width="17" style="534" customWidth="1"/>
    <col min="777" max="777" width="16.28515625" style="534" customWidth="1"/>
    <col min="778" max="778" width="15.5703125" style="534" customWidth="1"/>
    <col min="779" max="1024" width="11.5703125" style="534"/>
    <col min="1025" max="1025" width="4" style="534" customWidth="1"/>
    <col min="1026" max="1026" width="43.7109375" style="534" customWidth="1"/>
    <col min="1027" max="1027" width="9.5703125" style="534" customWidth="1"/>
    <col min="1028" max="1028" width="8.7109375" style="534" customWidth="1"/>
    <col min="1029" max="1029" width="10.140625" style="534" customWidth="1"/>
    <col min="1030" max="1030" width="18.85546875" style="534" customWidth="1"/>
    <col min="1031" max="1031" width="21.42578125" style="534" customWidth="1"/>
    <col min="1032" max="1032" width="17" style="534" customWidth="1"/>
    <col min="1033" max="1033" width="16.28515625" style="534" customWidth="1"/>
    <col min="1034" max="1034" width="15.5703125" style="534" customWidth="1"/>
    <col min="1035" max="1280" width="11.5703125" style="534"/>
    <col min="1281" max="1281" width="4" style="534" customWidth="1"/>
    <col min="1282" max="1282" width="43.7109375" style="534" customWidth="1"/>
    <col min="1283" max="1283" width="9.5703125" style="534" customWidth="1"/>
    <col min="1284" max="1284" width="8.7109375" style="534" customWidth="1"/>
    <col min="1285" max="1285" width="10.140625" style="534" customWidth="1"/>
    <col min="1286" max="1286" width="18.85546875" style="534" customWidth="1"/>
    <col min="1287" max="1287" width="21.42578125" style="534" customWidth="1"/>
    <col min="1288" max="1288" width="17" style="534" customWidth="1"/>
    <col min="1289" max="1289" width="16.28515625" style="534" customWidth="1"/>
    <col min="1290" max="1290" width="15.5703125" style="534" customWidth="1"/>
    <col min="1291" max="1536" width="11.5703125" style="534"/>
    <col min="1537" max="1537" width="4" style="534" customWidth="1"/>
    <col min="1538" max="1538" width="43.7109375" style="534" customWidth="1"/>
    <col min="1539" max="1539" width="9.5703125" style="534" customWidth="1"/>
    <col min="1540" max="1540" width="8.7109375" style="534" customWidth="1"/>
    <col min="1541" max="1541" width="10.140625" style="534" customWidth="1"/>
    <col min="1542" max="1542" width="18.85546875" style="534" customWidth="1"/>
    <col min="1543" max="1543" width="21.42578125" style="534" customWidth="1"/>
    <col min="1544" max="1544" width="17" style="534" customWidth="1"/>
    <col min="1545" max="1545" width="16.28515625" style="534" customWidth="1"/>
    <col min="1546" max="1546" width="15.5703125" style="534" customWidth="1"/>
    <col min="1547" max="1792" width="11.5703125" style="534"/>
    <col min="1793" max="1793" width="4" style="534" customWidth="1"/>
    <col min="1794" max="1794" width="43.7109375" style="534" customWidth="1"/>
    <col min="1795" max="1795" width="9.5703125" style="534" customWidth="1"/>
    <col min="1796" max="1796" width="8.7109375" style="534" customWidth="1"/>
    <col min="1797" max="1797" width="10.140625" style="534" customWidth="1"/>
    <col min="1798" max="1798" width="18.85546875" style="534" customWidth="1"/>
    <col min="1799" max="1799" width="21.42578125" style="534" customWidth="1"/>
    <col min="1800" max="1800" width="17" style="534" customWidth="1"/>
    <col min="1801" max="1801" width="16.28515625" style="534" customWidth="1"/>
    <col min="1802" max="1802" width="15.5703125" style="534" customWidth="1"/>
    <col min="1803" max="2048" width="11.5703125" style="534"/>
    <col min="2049" max="2049" width="4" style="534" customWidth="1"/>
    <col min="2050" max="2050" width="43.7109375" style="534" customWidth="1"/>
    <col min="2051" max="2051" width="9.5703125" style="534" customWidth="1"/>
    <col min="2052" max="2052" width="8.7109375" style="534" customWidth="1"/>
    <col min="2053" max="2053" width="10.140625" style="534" customWidth="1"/>
    <col min="2054" max="2054" width="18.85546875" style="534" customWidth="1"/>
    <col min="2055" max="2055" width="21.42578125" style="534" customWidth="1"/>
    <col min="2056" max="2056" width="17" style="534" customWidth="1"/>
    <col min="2057" max="2057" width="16.28515625" style="534" customWidth="1"/>
    <col min="2058" max="2058" width="15.5703125" style="534" customWidth="1"/>
    <col min="2059" max="2304" width="11.5703125" style="534"/>
    <col min="2305" max="2305" width="4" style="534" customWidth="1"/>
    <col min="2306" max="2306" width="43.7109375" style="534" customWidth="1"/>
    <col min="2307" max="2307" width="9.5703125" style="534" customWidth="1"/>
    <col min="2308" max="2308" width="8.7109375" style="534" customWidth="1"/>
    <col min="2309" max="2309" width="10.140625" style="534" customWidth="1"/>
    <col min="2310" max="2310" width="18.85546875" style="534" customWidth="1"/>
    <col min="2311" max="2311" width="21.42578125" style="534" customWidth="1"/>
    <col min="2312" max="2312" width="17" style="534" customWidth="1"/>
    <col min="2313" max="2313" width="16.28515625" style="534" customWidth="1"/>
    <col min="2314" max="2314" width="15.5703125" style="534" customWidth="1"/>
    <col min="2315" max="2560" width="11.5703125" style="534"/>
    <col min="2561" max="2561" width="4" style="534" customWidth="1"/>
    <col min="2562" max="2562" width="43.7109375" style="534" customWidth="1"/>
    <col min="2563" max="2563" width="9.5703125" style="534" customWidth="1"/>
    <col min="2564" max="2564" width="8.7109375" style="534" customWidth="1"/>
    <col min="2565" max="2565" width="10.140625" style="534" customWidth="1"/>
    <col min="2566" max="2566" width="18.85546875" style="534" customWidth="1"/>
    <col min="2567" max="2567" width="21.42578125" style="534" customWidth="1"/>
    <col min="2568" max="2568" width="17" style="534" customWidth="1"/>
    <col min="2569" max="2569" width="16.28515625" style="534" customWidth="1"/>
    <col min="2570" max="2570" width="15.5703125" style="534" customWidth="1"/>
    <col min="2571" max="2816" width="11.5703125" style="534"/>
    <col min="2817" max="2817" width="4" style="534" customWidth="1"/>
    <col min="2818" max="2818" width="43.7109375" style="534" customWidth="1"/>
    <col min="2819" max="2819" width="9.5703125" style="534" customWidth="1"/>
    <col min="2820" max="2820" width="8.7109375" style="534" customWidth="1"/>
    <col min="2821" max="2821" width="10.140625" style="534" customWidth="1"/>
    <col min="2822" max="2822" width="18.85546875" style="534" customWidth="1"/>
    <col min="2823" max="2823" width="21.42578125" style="534" customWidth="1"/>
    <col min="2824" max="2824" width="17" style="534" customWidth="1"/>
    <col min="2825" max="2825" width="16.28515625" style="534" customWidth="1"/>
    <col min="2826" max="2826" width="15.5703125" style="534" customWidth="1"/>
    <col min="2827" max="3072" width="11.5703125" style="534"/>
    <col min="3073" max="3073" width="4" style="534" customWidth="1"/>
    <col min="3074" max="3074" width="43.7109375" style="534" customWidth="1"/>
    <col min="3075" max="3075" width="9.5703125" style="534" customWidth="1"/>
    <col min="3076" max="3076" width="8.7109375" style="534" customWidth="1"/>
    <col min="3077" max="3077" width="10.140625" style="534" customWidth="1"/>
    <col min="3078" max="3078" width="18.85546875" style="534" customWidth="1"/>
    <col min="3079" max="3079" width="21.42578125" style="534" customWidth="1"/>
    <col min="3080" max="3080" width="17" style="534" customWidth="1"/>
    <col min="3081" max="3081" width="16.28515625" style="534" customWidth="1"/>
    <col min="3082" max="3082" width="15.5703125" style="534" customWidth="1"/>
    <col min="3083" max="3328" width="11.5703125" style="534"/>
    <col min="3329" max="3329" width="4" style="534" customWidth="1"/>
    <col min="3330" max="3330" width="43.7109375" style="534" customWidth="1"/>
    <col min="3331" max="3331" width="9.5703125" style="534" customWidth="1"/>
    <col min="3332" max="3332" width="8.7109375" style="534" customWidth="1"/>
    <col min="3333" max="3333" width="10.140625" style="534" customWidth="1"/>
    <col min="3334" max="3334" width="18.85546875" style="534" customWidth="1"/>
    <col min="3335" max="3335" width="21.42578125" style="534" customWidth="1"/>
    <col min="3336" max="3336" width="17" style="534" customWidth="1"/>
    <col min="3337" max="3337" width="16.28515625" style="534" customWidth="1"/>
    <col min="3338" max="3338" width="15.5703125" style="534" customWidth="1"/>
    <col min="3339" max="3584" width="11.5703125" style="534"/>
    <col min="3585" max="3585" width="4" style="534" customWidth="1"/>
    <col min="3586" max="3586" width="43.7109375" style="534" customWidth="1"/>
    <col min="3587" max="3587" width="9.5703125" style="534" customWidth="1"/>
    <col min="3588" max="3588" width="8.7109375" style="534" customWidth="1"/>
    <col min="3589" max="3589" width="10.140625" style="534" customWidth="1"/>
    <col min="3590" max="3590" width="18.85546875" style="534" customWidth="1"/>
    <col min="3591" max="3591" width="21.42578125" style="534" customWidth="1"/>
    <col min="3592" max="3592" width="17" style="534" customWidth="1"/>
    <col min="3593" max="3593" width="16.28515625" style="534" customWidth="1"/>
    <col min="3594" max="3594" width="15.5703125" style="534" customWidth="1"/>
    <col min="3595" max="3840" width="11.5703125" style="534"/>
    <col min="3841" max="3841" width="4" style="534" customWidth="1"/>
    <col min="3842" max="3842" width="43.7109375" style="534" customWidth="1"/>
    <col min="3843" max="3843" width="9.5703125" style="534" customWidth="1"/>
    <col min="3844" max="3844" width="8.7109375" style="534" customWidth="1"/>
    <col min="3845" max="3845" width="10.140625" style="534" customWidth="1"/>
    <col min="3846" max="3846" width="18.85546875" style="534" customWidth="1"/>
    <col min="3847" max="3847" width="21.42578125" style="534" customWidth="1"/>
    <col min="3848" max="3848" width="17" style="534" customWidth="1"/>
    <col min="3849" max="3849" width="16.28515625" style="534" customWidth="1"/>
    <col min="3850" max="3850" width="15.5703125" style="534" customWidth="1"/>
    <col min="3851" max="4096" width="11.5703125" style="534"/>
    <col min="4097" max="4097" width="4" style="534" customWidth="1"/>
    <col min="4098" max="4098" width="43.7109375" style="534" customWidth="1"/>
    <col min="4099" max="4099" width="9.5703125" style="534" customWidth="1"/>
    <col min="4100" max="4100" width="8.7109375" style="534" customWidth="1"/>
    <col min="4101" max="4101" width="10.140625" style="534" customWidth="1"/>
    <col min="4102" max="4102" width="18.85546875" style="534" customWidth="1"/>
    <col min="4103" max="4103" width="21.42578125" style="534" customWidth="1"/>
    <col min="4104" max="4104" width="17" style="534" customWidth="1"/>
    <col min="4105" max="4105" width="16.28515625" style="534" customWidth="1"/>
    <col min="4106" max="4106" width="15.5703125" style="534" customWidth="1"/>
    <col min="4107" max="4352" width="11.5703125" style="534"/>
    <col min="4353" max="4353" width="4" style="534" customWidth="1"/>
    <col min="4354" max="4354" width="43.7109375" style="534" customWidth="1"/>
    <col min="4355" max="4355" width="9.5703125" style="534" customWidth="1"/>
    <col min="4356" max="4356" width="8.7109375" style="534" customWidth="1"/>
    <col min="4357" max="4357" width="10.140625" style="534" customWidth="1"/>
    <col min="4358" max="4358" width="18.85546875" style="534" customWidth="1"/>
    <col min="4359" max="4359" width="21.42578125" style="534" customWidth="1"/>
    <col min="4360" max="4360" width="17" style="534" customWidth="1"/>
    <col min="4361" max="4361" width="16.28515625" style="534" customWidth="1"/>
    <col min="4362" max="4362" width="15.5703125" style="534" customWidth="1"/>
    <col min="4363" max="4608" width="11.5703125" style="534"/>
    <col min="4609" max="4609" width="4" style="534" customWidth="1"/>
    <col min="4610" max="4610" width="43.7109375" style="534" customWidth="1"/>
    <col min="4611" max="4611" width="9.5703125" style="534" customWidth="1"/>
    <col min="4612" max="4612" width="8.7109375" style="534" customWidth="1"/>
    <col min="4613" max="4613" width="10.140625" style="534" customWidth="1"/>
    <col min="4614" max="4614" width="18.85546875" style="534" customWidth="1"/>
    <col min="4615" max="4615" width="21.42578125" style="534" customWidth="1"/>
    <col min="4616" max="4616" width="17" style="534" customWidth="1"/>
    <col min="4617" max="4617" width="16.28515625" style="534" customWidth="1"/>
    <col min="4618" max="4618" width="15.5703125" style="534" customWidth="1"/>
    <col min="4619" max="4864" width="11.5703125" style="534"/>
    <col min="4865" max="4865" width="4" style="534" customWidth="1"/>
    <col min="4866" max="4866" width="43.7109375" style="534" customWidth="1"/>
    <col min="4867" max="4867" width="9.5703125" style="534" customWidth="1"/>
    <col min="4868" max="4868" width="8.7109375" style="534" customWidth="1"/>
    <col min="4869" max="4869" width="10.140625" style="534" customWidth="1"/>
    <col min="4870" max="4870" width="18.85546875" style="534" customWidth="1"/>
    <col min="4871" max="4871" width="21.42578125" style="534" customWidth="1"/>
    <col min="4872" max="4872" width="17" style="534" customWidth="1"/>
    <col min="4873" max="4873" width="16.28515625" style="534" customWidth="1"/>
    <col min="4874" max="4874" width="15.5703125" style="534" customWidth="1"/>
    <col min="4875" max="5120" width="11.5703125" style="534"/>
    <col min="5121" max="5121" width="4" style="534" customWidth="1"/>
    <col min="5122" max="5122" width="43.7109375" style="534" customWidth="1"/>
    <col min="5123" max="5123" width="9.5703125" style="534" customWidth="1"/>
    <col min="5124" max="5124" width="8.7109375" style="534" customWidth="1"/>
    <col min="5125" max="5125" width="10.140625" style="534" customWidth="1"/>
    <col min="5126" max="5126" width="18.85546875" style="534" customWidth="1"/>
    <col min="5127" max="5127" width="21.42578125" style="534" customWidth="1"/>
    <col min="5128" max="5128" width="17" style="534" customWidth="1"/>
    <col min="5129" max="5129" width="16.28515625" style="534" customWidth="1"/>
    <col min="5130" max="5130" width="15.5703125" style="534" customWidth="1"/>
    <col min="5131" max="5376" width="11.5703125" style="534"/>
    <col min="5377" max="5377" width="4" style="534" customWidth="1"/>
    <col min="5378" max="5378" width="43.7109375" style="534" customWidth="1"/>
    <col min="5379" max="5379" width="9.5703125" style="534" customWidth="1"/>
    <col min="5380" max="5380" width="8.7109375" style="534" customWidth="1"/>
    <col min="5381" max="5381" width="10.140625" style="534" customWidth="1"/>
    <col min="5382" max="5382" width="18.85546875" style="534" customWidth="1"/>
    <col min="5383" max="5383" width="21.42578125" style="534" customWidth="1"/>
    <col min="5384" max="5384" width="17" style="534" customWidth="1"/>
    <col min="5385" max="5385" width="16.28515625" style="534" customWidth="1"/>
    <col min="5386" max="5386" width="15.5703125" style="534" customWidth="1"/>
    <col min="5387" max="5632" width="11.5703125" style="534"/>
    <col min="5633" max="5633" width="4" style="534" customWidth="1"/>
    <col min="5634" max="5634" width="43.7109375" style="534" customWidth="1"/>
    <col min="5635" max="5635" width="9.5703125" style="534" customWidth="1"/>
    <col min="5636" max="5636" width="8.7109375" style="534" customWidth="1"/>
    <col min="5637" max="5637" width="10.140625" style="534" customWidth="1"/>
    <col min="5638" max="5638" width="18.85546875" style="534" customWidth="1"/>
    <col min="5639" max="5639" width="21.42578125" style="534" customWidth="1"/>
    <col min="5640" max="5640" width="17" style="534" customWidth="1"/>
    <col min="5641" max="5641" width="16.28515625" style="534" customWidth="1"/>
    <col min="5642" max="5642" width="15.5703125" style="534" customWidth="1"/>
    <col min="5643" max="5888" width="11.5703125" style="534"/>
    <col min="5889" max="5889" width="4" style="534" customWidth="1"/>
    <col min="5890" max="5890" width="43.7109375" style="534" customWidth="1"/>
    <col min="5891" max="5891" width="9.5703125" style="534" customWidth="1"/>
    <col min="5892" max="5892" width="8.7109375" style="534" customWidth="1"/>
    <col min="5893" max="5893" width="10.140625" style="534" customWidth="1"/>
    <col min="5894" max="5894" width="18.85546875" style="534" customWidth="1"/>
    <col min="5895" max="5895" width="21.42578125" style="534" customWidth="1"/>
    <col min="5896" max="5896" width="17" style="534" customWidth="1"/>
    <col min="5897" max="5897" width="16.28515625" style="534" customWidth="1"/>
    <col min="5898" max="5898" width="15.5703125" style="534" customWidth="1"/>
    <col min="5899" max="6144" width="11.5703125" style="534"/>
    <col min="6145" max="6145" width="4" style="534" customWidth="1"/>
    <col min="6146" max="6146" width="43.7109375" style="534" customWidth="1"/>
    <col min="6147" max="6147" width="9.5703125" style="534" customWidth="1"/>
    <col min="6148" max="6148" width="8.7109375" style="534" customWidth="1"/>
    <col min="6149" max="6149" width="10.140625" style="534" customWidth="1"/>
    <col min="6150" max="6150" width="18.85546875" style="534" customWidth="1"/>
    <col min="6151" max="6151" width="21.42578125" style="534" customWidth="1"/>
    <col min="6152" max="6152" width="17" style="534" customWidth="1"/>
    <col min="6153" max="6153" width="16.28515625" style="534" customWidth="1"/>
    <col min="6154" max="6154" width="15.5703125" style="534" customWidth="1"/>
    <col min="6155" max="6400" width="11.5703125" style="534"/>
    <col min="6401" max="6401" width="4" style="534" customWidth="1"/>
    <col min="6402" max="6402" width="43.7109375" style="534" customWidth="1"/>
    <col min="6403" max="6403" width="9.5703125" style="534" customWidth="1"/>
    <col min="6404" max="6404" width="8.7109375" style="534" customWidth="1"/>
    <col min="6405" max="6405" width="10.140625" style="534" customWidth="1"/>
    <col min="6406" max="6406" width="18.85546875" style="534" customWidth="1"/>
    <col min="6407" max="6407" width="21.42578125" style="534" customWidth="1"/>
    <col min="6408" max="6408" width="17" style="534" customWidth="1"/>
    <col min="6409" max="6409" width="16.28515625" style="534" customWidth="1"/>
    <col min="6410" max="6410" width="15.5703125" style="534" customWidth="1"/>
    <col min="6411" max="6656" width="11.5703125" style="534"/>
    <col min="6657" max="6657" width="4" style="534" customWidth="1"/>
    <col min="6658" max="6658" width="43.7109375" style="534" customWidth="1"/>
    <col min="6659" max="6659" width="9.5703125" style="534" customWidth="1"/>
    <col min="6660" max="6660" width="8.7109375" style="534" customWidth="1"/>
    <col min="6661" max="6661" width="10.140625" style="534" customWidth="1"/>
    <col min="6662" max="6662" width="18.85546875" style="534" customWidth="1"/>
    <col min="6663" max="6663" width="21.42578125" style="534" customWidth="1"/>
    <col min="6664" max="6664" width="17" style="534" customWidth="1"/>
    <col min="6665" max="6665" width="16.28515625" style="534" customWidth="1"/>
    <col min="6666" max="6666" width="15.5703125" style="534" customWidth="1"/>
    <col min="6667" max="6912" width="11.5703125" style="534"/>
    <col min="6913" max="6913" width="4" style="534" customWidth="1"/>
    <col min="6914" max="6914" width="43.7109375" style="534" customWidth="1"/>
    <col min="6915" max="6915" width="9.5703125" style="534" customWidth="1"/>
    <col min="6916" max="6916" width="8.7109375" style="534" customWidth="1"/>
    <col min="6917" max="6917" width="10.140625" style="534" customWidth="1"/>
    <col min="6918" max="6918" width="18.85546875" style="534" customWidth="1"/>
    <col min="6919" max="6919" width="21.42578125" style="534" customWidth="1"/>
    <col min="6920" max="6920" width="17" style="534" customWidth="1"/>
    <col min="6921" max="6921" width="16.28515625" style="534" customWidth="1"/>
    <col min="6922" max="6922" width="15.5703125" style="534" customWidth="1"/>
    <col min="6923" max="7168" width="11.5703125" style="534"/>
    <col min="7169" max="7169" width="4" style="534" customWidth="1"/>
    <col min="7170" max="7170" width="43.7109375" style="534" customWidth="1"/>
    <col min="7171" max="7171" width="9.5703125" style="534" customWidth="1"/>
    <col min="7172" max="7172" width="8.7109375" style="534" customWidth="1"/>
    <col min="7173" max="7173" width="10.140625" style="534" customWidth="1"/>
    <col min="7174" max="7174" width="18.85546875" style="534" customWidth="1"/>
    <col min="7175" max="7175" width="21.42578125" style="534" customWidth="1"/>
    <col min="7176" max="7176" width="17" style="534" customWidth="1"/>
    <col min="7177" max="7177" width="16.28515625" style="534" customWidth="1"/>
    <col min="7178" max="7178" width="15.5703125" style="534" customWidth="1"/>
    <col min="7179" max="7424" width="11.5703125" style="534"/>
    <col min="7425" max="7425" width="4" style="534" customWidth="1"/>
    <col min="7426" max="7426" width="43.7109375" style="534" customWidth="1"/>
    <col min="7427" max="7427" width="9.5703125" style="534" customWidth="1"/>
    <col min="7428" max="7428" width="8.7109375" style="534" customWidth="1"/>
    <col min="7429" max="7429" width="10.140625" style="534" customWidth="1"/>
    <col min="7430" max="7430" width="18.85546875" style="534" customWidth="1"/>
    <col min="7431" max="7431" width="21.42578125" style="534" customWidth="1"/>
    <col min="7432" max="7432" width="17" style="534" customWidth="1"/>
    <col min="7433" max="7433" width="16.28515625" style="534" customWidth="1"/>
    <col min="7434" max="7434" width="15.5703125" style="534" customWidth="1"/>
    <col min="7435" max="7680" width="11.5703125" style="534"/>
    <col min="7681" max="7681" width="4" style="534" customWidth="1"/>
    <col min="7682" max="7682" width="43.7109375" style="534" customWidth="1"/>
    <col min="7683" max="7683" width="9.5703125" style="534" customWidth="1"/>
    <col min="7684" max="7684" width="8.7109375" style="534" customWidth="1"/>
    <col min="7685" max="7685" width="10.140625" style="534" customWidth="1"/>
    <col min="7686" max="7686" width="18.85546875" style="534" customWidth="1"/>
    <col min="7687" max="7687" width="21.42578125" style="534" customWidth="1"/>
    <col min="7688" max="7688" width="17" style="534" customWidth="1"/>
    <col min="7689" max="7689" width="16.28515625" style="534" customWidth="1"/>
    <col min="7690" max="7690" width="15.5703125" style="534" customWidth="1"/>
    <col min="7691" max="7936" width="11.5703125" style="534"/>
    <col min="7937" max="7937" width="4" style="534" customWidth="1"/>
    <col min="7938" max="7938" width="43.7109375" style="534" customWidth="1"/>
    <col min="7939" max="7939" width="9.5703125" style="534" customWidth="1"/>
    <col min="7940" max="7940" width="8.7109375" style="534" customWidth="1"/>
    <col min="7941" max="7941" width="10.140625" style="534" customWidth="1"/>
    <col min="7942" max="7942" width="18.85546875" style="534" customWidth="1"/>
    <col min="7943" max="7943" width="21.42578125" style="534" customWidth="1"/>
    <col min="7944" max="7944" width="17" style="534" customWidth="1"/>
    <col min="7945" max="7945" width="16.28515625" style="534" customWidth="1"/>
    <col min="7946" max="7946" width="15.5703125" style="534" customWidth="1"/>
    <col min="7947" max="8192" width="11.5703125" style="534"/>
    <col min="8193" max="8193" width="4" style="534" customWidth="1"/>
    <col min="8194" max="8194" width="43.7109375" style="534" customWidth="1"/>
    <col min="8195" max="8195" width="9.5703125" style="534" customWidth="1"/>
    <col min="8196" max="8196" width="8.7109375" style="534" customWidth="1"/>
    <col min="8197" max="8197" width="10.140625" style="534" customWidth="1"/>
    <col min="8198" max="8198" width="18.85546875" style="534" customWidth="1"/>
    <col min="8199" max="8199" width="21.42578125" style="534" customWidth="1"/>
    <col min="8200" max="8200" width="17" style="534" customWidth="1"/>
    <col min="8201" max="8201" width="16.28515625" style="534" customWidth="1"/>
    <col min="8202" max="8202" width="15.5703125" style="534" customWidth="1"/>
    <col min="8203" max="8448" width="11.5703125" style="534"/>
    <col min="8449" max="8449" width="4" style="534" customWidth="1"/>
    <col min="8450" max="8450" width="43.7109375" style="534" customWidth="1"/>
    <col min="8451" max="8451" width="9.5703125" style="534" customWidth="1"/>
    <col min="8452" max="8452" width="8.7109375" style="534" customWidth="1"/>
    <col min="8453" max="8453" width="10.140625" style="534" customWidth="1"/>
    <col min="8454" max="8454" width="18.85546875" style="534" customWidth="1"/>
    <col min="8455" max="8455" width="21.42578125" style="534" customWidth="1"/>
    <col min="8456" max="8456" width="17" style="534" customWidth="1"/>
    <col min="8457" max="8457" width="16.28515625" style="534" customWidth="1"/>
    <col min="8458" max="8458" width="15.5703125" style="534" customWidth="1"/>
    <col min="8459" max="8704" width="11.5703125" style="534"/>
    <col min="8705" max="8705" width="4" style="534" customWidth="1"/>
    <col min="8706" max="8706" width="43.7109375" style="534" customWidth="1"/>
    <col min="8707" max="8707" width="9.5703125" style="534" customWidth="1"/>
    <col min="8708" max="8708" width="8.7109375" style="534" customWidth="1"/>
    <col min="8709" max="8709" width="10.140625" style="534" customWidth="1"/>
    <col min="8710" max="8710" width="18.85546875" style="534" customWidth="1"/>
    <col min="8711" max="8711" width="21.42578125" style="534" customWidth="1"/>
    <col min="8712" max="8712" width="17" style="534" customWidth="1"/>
    <col min="8713" max="8713" width="16.28515625" style="534" customWidth="1"/>
    <col min="8714" max="8714" width="15.5703125" style="534" customWidth="1"/>
    <col min="8715" max="8960" width="11.5703125" style="534"/>
    <col min="8961" max="8961" width="4" style="534" customWidth="1"/>
    <col min="8962" max="8962" width="43.7109375" style="534" customWidth="1"/>
    <col min="8963" max="8963" width="9.5703125" style="534" customWidth="1"/>
    <col min="8964" max="8964" width="8.7109375" style="534" customWidth="1"/>
    <col min="8965" max="8965" width="10.140625" style="534" customWidth="1"/>
    <col min="8966" max="8966" width="18.85546875" style="534" customWidth="1"/>
    <col min="8967" max="8967" width="21.42578125" style="534" customWidth="1"/>
    <col min="8968" max="8968" width="17" style="534" customWidth="1"/>
    <col min="8969" max="8969" width="16.28515625" style="534" customWidth="1"/>
    <col min="8970" max="8970" width="15.5703125" style="534" customWidth="1"/>
    <col min="8971" max="9216" width="11.5703125" style="534"/>
    <col min="9217" max="9217" width="4" style="534" customWidth="1"/>
    <col min="9218" max="9218" width="43.7109375" style="534" customWidth="1"/>
    <col min="9219" max="9219" width="9.5703125" style="534" customWidth="1"/>
    <col min="9220" max="9220" width="8.7109375" style="534" customWidth="1"/>
    <col min="9221" max="9221" width="10.140625" style="534" customWidth="1"/>
    <col min="9222" max="9222" width="18.85546875" style="534" customWidth="1"/>
    <col min="9223" max="9223" width="21.42578125" style="534" customWidth="1"/>
    <col min="9224" max="9224" width="17" style="534" customWidth="1"/>
    <col min="9225" max="9225" width="16.28515625" style="534" customWidth="1"/>
    <col min="9226" max="9226" width="15.5703125" style="534" customWidth="1"/>
    <col min="9227" max="9472" width="11.5703125" style="534"/>
    <col min="9473" max="9473" width="4" style="534" customWidth="1"/>
    <col min="9474" max="9474" width="43.7109375" style="534" customWidth="1"/>
    <col min="9475" max="9475" width="9.5703125" style="534" customWidth="1"/>
    <col min="9476" max="9476" width="8.7109375" style="534" customWidth="1"/>
    <col min="9477" max="9477" width="10.140625" style="534" customWidth="1"/>
    <col min="9478" max="9478" width="18.85546875" style="534" customWidth="1"/>
    <col min="9479" max="9479" width="21.42578125" style="534" customWidth="1"/>
    <col min="9480" max="9480" width="17" style="534" customWidth="1"/>
    <col min="9481" max="9481" width="16.28515625" style="534" customWidth="1"/>
    <col min="9482" max="9482" width="15.5703125" style="534" customWidth="1"/>
    <col min="9483" max="9728" width="11.5703125" style="534"/>
    <col min="9729" max="9729" width="4" style="534" customWidth="1"/>
    <col min="9730" max="9730" width="43.7109375" style="534" customWidth="1"/>
    <col min="9731" max="9731" width="9.5703125" style="534" customWidth="1"/>
    <col min="9732" max="9732" width="8.7109375" style="534" customWidth="1"/>
    <col min="9733" max="9733" width="10.140625" style="534" customWidth="1"/>
    <col min="9734" max="9734" width="18.85546875" style="534" customWidth="1"/>
    <col min="9735" max="9735" width="21.42578125" style="534" customWidth="1"/>
    <col min="9736" max="9736" width="17" style="534" customWidth="1"/>
    <col min="9737" max="9737" width="16.28515625" style="534" customWidth="1"/>
    <col min="9738" max="9738" width="15.5703125" style="534" customWidth="1"/>
    <col min="9739" max="9984" width="11.5703125" style="534"/>
    <col min="9985" max="9985" width="4" style="534" customWidth="1"/>
    <col min="9986" max="9986" width="43.7109375" style="534" customWidth="1"/>
    <col min="9987" max="9987" width="9.5703125" style="534" customWidth="1"/>
    <col min="9988" max="9988" width="8.7109375" style="534" customWidth="1"/>
    <col min="9989" max="9989" width="10.140625" style="534" customWidth="1"/>
    <col min="9990" max="9990" width="18.85546875" style="534" customWidth="1"/>
    <col min="9991" max="9991" width="21.42578125" style="534" customWidth="1"/>
    <col min="9992" max="9992" width="17" style="534" customWidth="1"/>
    <col min="9993" max="9993" width="16.28515625" style="534" customWidth="1"/>
    <col min="9994" max="9994" width="15.5703125" style="534" customWidth="1"/>
    <col min="9995" max="10240" width="11.5703125" style="534"/>
    <col min="10241" max="10241" width="4" style="534" customWidth="1"/>
    <col min="10242" max="10242" width="43.7109375" style="534" customWidth="1"/>
    <col min="10243" max="10243" width="9.5703125" style="534" customWidth="1"/>
    <col min="10244" max="10244" width="8.7109375" style="534" customWidth="1"/>
    <col min="10245" max="10245" width="10.140625" style="534" customWidth="1"/>
    <col min="10246" max="10246" width="18.85546875" style="534" customWidth="1"/>
    <col min="10247" max="10247" width="21.42578125" style="534" customWidth="1"/>
    <col min="10248" max="10248" width="17" style="534" customWidth="1"/>
    <col min="10249" max="10249" width="16.28515625" style="534" customWidth="1"/>
    <col min="10250" max="10250" width="15.5703125" style="534" customWidth="1"/>
    <col min="10251" max="10496" width="11.5703125" style="534"/>
    <col min="10497" max="10497" width="4" style="534" customWidth="1"/>
    <col min="10498" max="10498" width="43.7109375" style="534" customWidth="1"/>
    <col min="10499" max="10499" width="9.5703125" style="534" customWidth="1"/>
    <col min="10500" max="10500" width="8.7109375" style="534" customWidth="1"/>
    <col min="10501" max="10501" width="10.140625" style="534" customWidth="1"/>
    <col min="10502" max="10502" width="18.85546875" style="534" customWidth="1"/>
    <col min="10503" max="10503" width="21.42578125" style="534" customWidth="1"/>
    <col min="10504" max="10504" width="17" style="534" customWidth="1"/>
    <col min="10505" max="10505" width="16.28515625" style="534" customWidth="1"/>
    <col min="10506" max="10506" width="15.5703125" style="534" customWidth="1"/>
    <col min="10507" max="10752" width="11.5703125" style="534"/>
    <col min="10753" max="10753" width="4" style="534" customWidth="1"/>
    <col min="10754" max="10754" width="43.7109375" style="534" customWidth="1"/>
    <col min="10755" max="10755" width="9.5703125" style="534" customWidth="1"/>
    <col min="10756" max="10756" width="8.7109375" style="534" customWidth="1"/>
    <col min="10757" max="10757" width="10.140625" style="534" customWidth="1"/>
    <col min="10758" max="10758" width="18.85546875" style="534" customWidth="1"/>
    <col min="10759" max="10759" width="21.42578125" style="534" customWidth="1"/>
    <col min="10760" max="10760" width="17" style="534" customWidth="1"/>
    <col min="10761" max="10761" width="16.28515625" style="534" customWidth="1"/>
    <col min="10762" max="10762" width="15.5703125" style="534" customWidth="1"/>
    <col min="10763" max="11008" width="11.5703125" style="534"/>
    <col min="11009" max="11009" width="4" style="534" customWidth="1"/>
    <col min="11010" max="11010" width="43.7109375" style="534" customWidth="1"/>
    <col min="11011" max="11011" width="9.5703125" style="534" customWidth="1"/>
    <col min="11012" max="11012" width="8.7109375" style="534" customWidth="1"/>
    <col min="11013" max="11013" width="10.140625" style="534" customWidth="1"/>
    <col min="11014" max="11014" width="18.85546875" style="534" customWidth="1"/>
    <col min="11015" max="11015" width="21.42578125" style="534" customWidth="1"/>
    <col min="11016" max="11016" width="17" style="534" customWidth="1"/>
    <col min="11017" max="11017" width="16.28515625" style="534" customWidth="1"/>
    <col min="11018" max="11018" width="15.5703125" style="534" customWidth="1"/>
    <col min="11019" max="11264" width="11.5703125" style="534"/>
    <col min="11265" max="11265" width="4" style="534" customWidth="1"/>
    <col min="11266" max="11266" width="43.7109375" style="534" customWidth="1"/>
    <col min="11267" max="11267" width="9.5703125" style="534" customWidth="1"/>
    <col min="11268" max="11268" width="8.7109375" style="534" customWidth="1"/>
    <col min="11269" max="11269" width="10.140625" style="534" customWidth="1"/>
    <col min="11270" max="11270" width="18.85546875" style="534" customWidth="1"/>
    <col min="11271" max="11271" width="21.42578125" style="534" customWidth="1"/>
    <col min="11272" max="11272" width="17" style="534" customWidth="1"/>
    <col min="11273" max="11273" width="16.28515625" style="534" customWidth="1"/>
    <col min="11274" max="11274" width="15.5703125" style="534" customWidth="1"/>
    <col min="11275" max="11520" width="11.5703125" style="534"/>
    <col min="11521" max="11521" width="4" style="534" customWidth="1"/>
    <col min="11522" max="11522" width="43.7109375" style="534" customWidth="1"/>
    <col min="11523" max="11523" width="9.5703125" style="534" customWidth="1"/>
    <col min="11524" max="11524" width="8.7109375" style="534" customWidth="1"/>
    <col min="11525" max="11525" width="10.140625" style="534" customWidth="1"/>
    <col min="11526" max="11526" width="18.85546875" style="534" customWidth="1"/>
    <col min="11527" max="11527" width="21.42578125" style="534" customWidth="1"/>
    <col min="11528" max="11528" width="17" style="534" customWidth="1"/>
    <col min="11529" max="11529" width="16.28515625" style="534" customWidth="1"/>
    <col min="11530" max="11530" width="15.5703125" style="534" customWidth="1"/>
    <col min="11531" max="11776" width="11.5703125" style="534"/>
    <col min="11777" max="11777" width="4" style="534" customWidth="1"/>
    <col min="11778" max="11778" width="43.7109375" style="534" customWidth="1"/>
    <col min="11779" max="11779" width="9.5703125" style="534" customWidth="1"/>
    <col min="11780" max="11780" width="8.7109375" style="534" customWidth="1"/>
    <col min="11781" max="11781" width="10.140625" style="534" customWidth="1"/>
    <col min="11782" max="11782" width="18.85546875" style="534" customWidth="1"/>
    <col min="11783" max="11783" width="21.42578125" style="534" customWidth="1"/>
    <col min="11784" max="11784" width="17" style="534" customWidth="1"/>
    <col min="11785" max="11785" width="16.28515625" style="534" customWidth="1"/>
    <col min="11786" max="11786" width="15.5703125" style="534" customWidth="1"/>
    <col min="11787" max="12032" width="11.5703125" style="534"/>
    <col min="12033" max="12033" width="4" style="534" customWidth="1"/>
    <col min="12034" max="12034" width="43.7109375" style="534" customWidth="1"/>
    <col min="12035" max="12035" width="9.5703125" style="534" customWidth="1"/>
    <col min="12036" max="12036" width="8.7109375" style="534" customWidth="1"/>
    <col min="12037" max="12037" width="10.140625" style="534" customWidth="1"/>
    <col min="12038" max="12038" width="18.85546875" style="534" customWidth="1"/>
    <col min="12039" max="12039" width="21.42578125" style="534" customWidth="1"/>
    <col min="12040" max="12040" width="17" style="534" customWidth="1"/>
    <col min="12041" max="12041" width="16.28515625" style="534" customWidth="1"/>
    <col min="12042" max="12042" width="15.5703125" style="534" customWidth="1"/>
    <col min="12043" max="12288" width="11.5703125" style="534"/>
    <col min="12289" max="12289" width="4" style="534" customWidth="1"/>
    <col min="12290" max="12290" width="43.7109375" style="534" customWidth="1"/>
    <col min="12291" max="12291" width="9.5703125" style="534" customWidth="1"/>
    <col min="12292" max="12292" width="8.7109375" style="534" customWidth="1"/>
    <col min="12293" max="12293" width="10.140625" style="534" customWidth="1"/>
    <col min="12294" max="12294" width="18.85546875" style="534" customWidth="1"/>
    <col min="12295" max="12295" width="21.42578125" style="534" customWidth="1"/>
    <col min="12296" max="12296" width="17" style="534" customWidth="1"/>
    <col min="12297" max="12297" width="16.28515625" style="534" customWidth="1"/>
    <col min="12298" max="12298" width="15.5703125" style="534" customWidth="1"/>
    <col min="12299" max="12544" width="11.5703125" style="534"/>
    <col min="12545" max="12545" width="4" style="534" customWidth="1"/>
    <col min="12546" max="12546" width="43.7109375" style="534" customWidth="1"/>
    <col min="12547" max="12547" width="9.5703125" style="534" customWidth="1"/>
    <col min="12548" max="12548" width="8.7109375" style="534" customWidth="1"/>
    <col min="12549" max="12549" width="10.140625" style="534" customWidth="1"/>
    <col min="12550" max="12550" width="18.85546875" style="534" customWidth="1"/>
    <col min="12551" max="12551" width="21.42578125" style="534" customWidth="1"/>
    <col min="12552" max="12552" width="17" style="534" customWidth="1"/>
    <col min="12553" max="12553" width="16.28515625" style="534" customWidth="1"/>
    <col min="12554" max="12554" width="15.5703125" style="534" customWidth="1"/>
    <col min="12555" max="12800" width="11.5703125" style="534"/>
    <col min="12801" max="12801" width="4" style="534" customWidth="1"/>
    <col min="12802" max="12802" width="43.7109375" style="534" customWidth="1"/>
    <col min="12803" max="12803" width="9.5703125" style="534" customWidth="1"/>
    <col min="12804" max="12804" width="8.7109375" style="534" customWidth="1"/>
    <col min="12805" max="12805" width="10.140625" style="534" customWidth="1"/>
    <col min="12806" max="12806" width="18.85546875" style="534" customWidth="1"/>
    <col min="12807" max="12807" width="21.42578125" style="534" customWidth="1"/>
    <col min="12808" max="12808" width="17" style="534" customWidth="1"/>
    <col min="12809" max="12809" width="16.28515625" style="534" customWidth="1"/>
    <col min="12810" max="12810" width="15.5703125" style="534" customWidth="1"/>
    <col min="12811" max="13056" width="11.5703125" style="534"/>
    <col min="13057" max="13057" width="4" style="534" customWidth="1"/>
    <col min="13058" max="13058" width="43.7109375" style="534" customWidth="1"/>
    <col min="13059" max="13059" width="9.5703125" style="534" customWidth="1"/>
    <col min="13060" max="13060" width="8.7109375" style="534" customWidth="1"/>
    <col min="13061" max="13061" width="10.140625" style="534" customWidth="1"/>
    <col min="13062" max="13062" width="18.85546875" style="534" customWidth="1"/>
    <col min="13063" max="13063" width="21.42578125" style="534" customWidth="1"/>
    <col min="13064" max="13064" width="17" style="534" customWidth="1"/>
    <col min="13065" max="13065" width="16.28515625" style="534" customWidth="1"/>
    <col min="13066" max="13066" width="15.5703125" style="534" customWidth="1"/>
    <col min="13067" max="13312" width="11.5703125" style="534"/>
    <col min="13313" max="13313" width="4" style="534" customWidth="1"/>
    <col min="13314" max="13314" width="43.7109375" style="534" customWidth="1"/>
    <col min="13315" max="13315" width="9.5703125" style="534" customWidth="1"/>
    <col min="13316" max="13316" width="8.7109375" style="534" customWidth="1"/>
    <col min="13317" max="13317" width="10.140625" style="534" customWidth="1"/>
    <col min="13318" max="13318" width="18.85546875" style="534" customWidth="1"/>
    <col min="13319" max="13319" width="21.42578125" style="534" customWidth="1"/>
    <col min="13320" max="13320" width="17" style="534" customWidth="1"/>
    <col min="13321" max="13321" width="16.28515625" style="534" customWidth="1"/>
    <col min="13322" max="13322" width="15.5703125" style="534" customWidth="1"/>
    <col min="13323" max="13568" width="11.5703125" style="534"/>
    <col min="13569" max="13569" width="4" style="534" customWidth="1"/>
    <col min="13570" max="13570" width="43.7109375" style="534" customWidth="1"/>
    <col min="13571" max="13571" width="9.5703125" style="534" customWidth="1"/>
    <col min="13572" max="13572" width="8.7109375" style="534" customWidth="1"/>
    <col min="13573" max="13573" width="10.140625" style="534" customWidth="1"/>
    <col min="13574" max="13574" width="18.85546875" style="534" customWidth="1"/>
    <col min="13575" max="13575" width="21.42578125" style="534" customWidth="1"/>
    <col min="13576" max="13576" width="17" style="534" customWidth="1"/>
    <col min="13577" max="13577" width="16.28515625" style="534" customWidth="1"/>
    <col min="13578" max="13578" width="15.5703125" style="534" customWidth="1"/>
    <col min="13579" max="13824" width="11.5703125" style="534"/>
    <col min="13825" max="13825" width="4" style="534" customWidth="1"/>
    <col min="13826" max="13826" width="43.7109375" style="534" customWidth="1"/>
    <col min="13827" max="13827" width="9.5703125" style="534" customWidth="1"/>
    <col min="13828" max="13828" width="8.7109375" style="534" customWidth="1"/>
    <col min="13829" max="13829" width="10.140625" style="534" customWidth="1"/>
    <col min="13830" max="13830" width="18.85546875" style="534" customWidth="1"/>
    <col min="13831" max="13831" width="21.42578125" style="534" customWidth="1"/>
    <col min="13832" max="13832" width="17" style="534" customWidth="1"/>
    <col min="13833" max="13833" width="16.28515625" style="534" customWidth="1"/>
    <col min="13834" max="13834" width="15.5703125" style="534" customWidth="1"/>
    <col min="13835" max="14080" width="11.5703125" style="534"/>
    <col min="14081" max="14081" width="4" style="534" customWidth="1"/>
    <col min="14082" max="14082" width="43.7109375" style="534" customWidth="1"/>
    <col min="14083" max="14083" width="9.5703125" style="534" customWidth="1"/>
    <col min="14084" max="14084" width="8.7109375" style="534" customWidth="1"/>
    <col min="14085" max="14085" width="10.140625" style="534" customWidth="1"/>
    <col min="14086" max="14086" width="18.85546875" style="534" customWidth="1"/>
    <col min="14087" max="14087" width="21.42578125" style="534" customWidth="1"/>
    <col min="14088" max="14088" width="17" style="534" customWidth="1"/>
    <col min="14089" max="14089" width="16.28515625" style="534" customWidth="1"/>
    <col min="14090" max="14090" width="15.5703125" style="534" customWidth="1"/>
    <col min="14091" max="14336" width="11.5703125" style="534"/>
    <col min="14337" max="14337" width="4" style="534" customWidth="1"/>
    <col min="14338" max="14338" width="43.7109375" style="534" customWidth="1"/>
    <col min="14339" max="14339" width="9.5703125" style="534" customWidth="1"/>
    <col min="14340" max="14340" width="8.7109375" style="534" customWidth="1"/>
    <col min="14341" max="14341" width="10.140625" style="534" customWidth="1"/>
    <col min="14342" max="14342" width="18.85546875" style="534" customWidth="1"/>
    <col min="14343" max="14343" width="21.42578125" style="534" customWidth="1"/>
    <col min="14344" max="14344" width="17" style="534" customWidth="1"/>
    <col min="14345" max="14345" width="16.28515625" style="534" customWidth="1"/>
    <col min="14346" max="14346" width="15.5703125" style="534" customWidth="1"/>
    <col min="14347" max="14592" width="11.5703125" style="534"/>
    <col min="14593" max="14593" width="4" style="534" customWidth="1"/>
    <col min="14594" max="14594" width="43.7109375" style="534" customWidth="1"/>
    <col min="14595" max="14595" width="9.5703125" style="534" customWidth="1"/>
    <col min="14596" max="14596" width="8.7109375" style="534" customWidth="1"/>
    <col min="14597" max="14597" width="10.140625" style="534" customWidth="1"/>
    <col min="14598" max="14598" width="18.85546875" style="534" customWidth="1"/>
    <col min="14599" max="14599" width="21.42578125" style="534" customWidth="1"/>
    <col min="14600" max="14600" width="17" style="534" customWidth="1"/>
    <col min="14601" max="14601" width="16.28515625" style="534" customWidth="1"/>
    <col min="14602" max="14602" width="15.5703125" style="534" customWidth="1"/>
    <col min="14603" max="14848" width="11.5703125" style="534"/>
    <col min="14849" max="14849" width="4" style="534" customWidth="1"/>
    <col min="14850" max="14850" width="43.7109375" style="534" customWidth="1"/>
    <col min="14851" max="14851" width="9.5703125" style="534" customWidth="1"/>
    <col min="14852" max="14852" width="8.7109375" style="534" customWidth="1"/>
    <col min="14853" max="14853" width="10.140625" style="534" customWidth="1"/>
    <col min="14854" max="14854" width="18.85546875" style="534" customWidth="1"/>
    <col min="14855" max="14855" width="21.42578125" style="534" customWidth="1"/>
    <col min="14856" max="14856" width="17" style="534" customWidth="1"/>
    <col min="14857" max="14857" width="16.28515625" style="534" customWidth="1"/>
    <col min="14858" max="14858" width="15.5703125" style="534" customWidth="1"/>
    <col min="14859" max="15104" width="11.5703125" style="534"/>
    <col min="15105" max="15105" width="4" style="534" customWidth="1"/>
    <col min="15106" max="15106" width="43.7109375" style="534" customWidth="1"/>
    <col min="15107" max="15107" width="9.5703125" style="534" customWidth="1"/>
    <col min="15108" max="15108" width="8.7109375" style="534" customWidth="1"/>
    <col min="15109" max="15109" width="10.140625" style="534" customWidth="1"/>
    <col min="15110" max="15110" width="18.85546875" style="534" customWidth="1"/>
    <col min="15111" max="15111" width="21.42578125" style="534" customWidth="1"/>
    <col min="15112" max="15112" width="17" style="534" customWidth="1"/>
    <col min="15113" max="15113" width="16.28515625" style="534" customWidth="1"/>
    <col min="15114" max="15114" width="15.5703125" style="534" customWidth="1"/>
    <col min="15115" max="15360" width="11.5703125" style="534"/>
    <col min="15361" max="15361" width="4" style="534" customWidth="1"/>
    <col min="15362" max="15362" width="43.7109375" style="534" customWidth="1"/>
    <col min="15363" max="15363" width="9.5703125" style="534" customWidth="1"/>
    <col min="15364" max="15364" width="8.7109375" style="534" customWidth="1"/>
    <col min="15365" max="15365" width="10.140625" style="534" customWidth="1"/>
    <col min="15366" max="15366" width="18.85546875" style="534" customWidth="1"/>
    <col min="15367" max="15367" width="21.42578125" style="534" customWidth="1"/>
    <col min="15368" max="15368" width="17" style="534" customWidth="1"/>
    <col min="15369" max="15369" width="16.28515625" style="534" customWidth="1"/>
    <col min="15370" max="15370" width="15.5703125" style="534" customWidth="1"/>
    <col min="15371" max="15616" width="11.5703125" style="534"/>
    <col min="15617" max="15617" width="4" style="534" customWidth="1"/>
    <col min="15618" max="15618" width="43.7109375" style="534" customWidth="1"/>
    <col min="15619" max="15619" width="9.5703125" style="534" customWidth="1"/>
    <col min="15620" max="15620" width="8.7109375" style="534" customWidth="1"/>
    <col min="15621" max="15621" width="10.140625" style="534" customWidth="1"/>
    <col min="15622" max="15622" width="18.85546875" style="534" customWidth="1"/>
    <col min="15623" max="15623" width="21.42578125" style="534" customWidth="1"/>
    <col min="15624" max="15624" width="17" style="534" customWidth="1"/>
    <col min="15625" max="15625" width="16.28515625" style="534" customWidth="1"/>
    <col min="15626" max="15626" width="15.5703125" style="534" customWidth="1"/>
    <col min="15627" max="15872" width="11.5703125" style="534"/>
    <col min="15873" max="15873" width="4" style="534" customWidth="1"/>
    <col min="15874" max="15874" width="43.7109375" style="534" customWidth="1"/>
    <col min="15875" max="15875" width="9.5703125" style="534" customWidth="1"/>
    <col min="15876" max="15876" width="8.7109375" style="534" customWidth="1"/>
    <col min="15877" max="15877" width="10.140625" style="534" customWidth="1"/>
    <col min="15878" max="15878" width="18.85546875" style="534" customWidth="1"/>
    <col min="15879" max="15879" width="21.42578125" style="534" customWidth="1"/>
    <col min="15880" max="15880" width="17" style="534" customWidth="1"/>
    <col min="15881" max="15881" width="16.28515625" style="534" customWidth="1"/>
    <col min="15882" max="15882" width="15.5703125" style="534" customWidth="1"/>
    <col min="15883" max="16128" width="11.5703125" style="534"/>
    <col min="16129" max="16129" width="4" style="534" customWidth="1"/>
    <col min="16130" max="16130" width="43.7109375" style="534" customWidth="1"/>
    <col min="16131" max="16131" width="9.5703125" style="534" customWidth="1"/>
    <col min="16132" max="16132" width="8.7109375" style="534" customWidth="1"/>
    <col min="16133" max="16133" width="10.140625" style="534" customWidth="1"/>
    <col min="16134" max="16134" width="18.85546875" style="534" customWidth="1"/>
    <col min="16135" max="16135" width="21.42578125" style="534" customWidth="1"/>
    <col min="16136" max="16136" width="17" style="534" customWidth="1"/>
    <col min="16137" max="16137" width="16.28515625" style="534" customWidth="1"/>
    <col min="16138" max="16138" width="15.5703125" style="534" customWidth="1"/>
    <col min="16139" max="16384" width="11.5703125" style="534"/>
  </cols>
  <sheetData>
    <row r="1" spans="2:15" ht="11.25" customHeight="1">
      <c r="B1" s="532"/>
      <c r="C1" s="532"/>
      <c r="D1" s="532"/>
      <c r="E1" s="532"/>
      <c r="F1" s="533"/>
      <c r="G1" s="533"/>
      <c r="H1" s="533"/>
      <c r="I1" s="533"/>
      <c r="J1" s="533"/>
    </row>
    <row r="2" spans="2:15" s="178" customFormat="1" ht="15" customHeight="1">
      <c r="B2" s="694" t="s">
        <v>519</v>
      </c>
      <c r="C2" s="694"/>
      <c r="D2" s="694"/>
      <c r="E2" s="694"/>
      <c r="F2" s="694"/>
      <c r="G2" s="694"/>
      <c r="H2" s="694"/>
      <c r="I2" s="694"/>
      <c r="J2" s="694"/>
      <c r="N2" s="239"/>
      <c r="O2" s="239"/>
    </row>
    <row r="3" spans="2:15" s="178" customFormat="1" ht="12.75" customHeight="1">
      <c r="B3" s="663" t="s">
        <v>619</v>
      </c>
      <c r="C3" s="663"/>
      <c r="D3" s="663"/>
      <c r="E3" s="663"/>
      <c r="F3" s="663"/>
      <c r="G3" s="663"/>
      <c r="H3" s="663"/>
      <c r="I3" s="663"/>
      <c r="J3" s="663"/>
    </row>
    <row r="4" spans="2:15" s="239" customFormat="1" ht="12.75" customHeight="1">
      <c r="B4" s="657" t="s">
        <v>520</v>
      </c>
      <c r="C4" s="657"/>
      <c r="D4" s="657"/>
      <c r="E4" s="657"/>
      <c r="F4" s="657"/>
      <c r="G4" s="657"/>
      <c r="H4" s="657"/>
      <c r="I4" s="657"/>
      <c r="J4" s="657"/>
    </row>
    <row r="5" spans="2:15" s="239" customFormat="1" ht="12.75" customHeight="1">
      <c r="B5" s="657" t="s">
        <v>1</v>
      </c>
      <c r="C5" s="657"/>
      <c r="D5" s="657"/>
      <c r="E5" s="657"/>
      <c r="F5" s="657"/>
      <c r="G5" s="657"/>
      <c r="H5" s="657"/>
      <c r="I5" s="657"/>
      <c r="J5" s="657"/>
    </row>
    <row r="6" spans="2:15" ht="15" customHeight="1">
      <c r="B6" s="532"/>
      <c r="C6" s="532"/>
      <c r="D6" s="532"/>
      <c r="E6" s="532"/>
      <c r="F6" s="533"/>
      <c r="G6" s="533"/>
      <c r="H6" s="533"/>
      <c r="I6" s="533"/>
      <c r="J6" s="535" t="s">
        <v>521</v>
      </c>
    </row>
    <row r="7" spans="2:15" ht="6.75" customHeight="1">
      <c r="B7" s="533"/>
      <c r="C7" s="533"/>
      <c r="D7" s="533"/>
      <c r="E7" s="533"/>
      <c r="F7" s="533"/>
      <c r="G7" s="533"/>
      <c r="H7" s="533"/>
      <c r="I7" s="533"/>
    </row>
    <row r="8" spans="2:15" ht="11.25" customHeight="1">
      <c r="B8" s="695" t="s">
        <v>246</v>
      </c>
      <c r="C8" s="696" t="s">
        <v>522</v>
      </c>
      <c r="D8" s="696"/>
      <c r="E8" s="696"/>
      <c r="F8" s="696" t="s">
        <v>523</v>
      </c>
      <c r="G8" s="696"/>
      <c r="H8" s="696"/>
      <c r="I8" s="696" t="s">
        <v>167</v>
      </c>
      <c r="J8" s="696"/>
      <c r="K8" s="536"/>
    </row>
    <row r="9" spans="2:15" ht="33.75" customHeight="1">
      <c r="B9" s="695"/>
      <c r="C9" s="537" t="s">
        <v>524</v>
      </c>
      <c r="D9" s="537" t="s">
        <v>327</v>
      </c>
      <c r="E9" s="537" t="s">
        <v>525</v>
      </c>
      <c r="F9" s="537" t="s">
        <v>526</v>
      </c>
      <c r="G9" s="537" t="s">
        <v>527</v>
      </c>
      <c r="H9" s="537" t="s">
        <v>528</v>
      </c>
      <c r="I9" s="538">
        <v>43555</v>
      </c>
      <c r="J9" s="538">
        <v>43190</v>
      </c>
      <c r="K9" s="536"/>
    </row>
    <row r="10" spans="2:15" ht="22.5" customHeight="1">
      <c r="B10" s="539" t="s">
        <v>529</v>
      </c>
      <c r="C10" s="539"/>
      <c r="D10" s="539"/>
      <c r="E10" s="540"/>
      <c r="F10" s="541">
        <v>365625000</v>
      </c>
      <c r="G10" s="541">
        <v>303049916</v>
      </c>
      <c r="H10" s="542">
        <v>0</v>
      </c>
      <c r="I10" s="543">
        <f t="shared" ref="I10:I22" si="0">SUM(F10:H10)</f>
        <v>668674916</v>
      </c>
      <c r="J10" s="544">
        <v>513716166</v>
      </c>
    </row>
    <row r="11" spans="2:15" ht="17.25" customHeight="1">
      <c r="B11" s="540" t="s">
        <v>530</v>
      </c>
      <c r="C11" s="545"/>
      <c r="D11" s="545"/>
      <c r="E11" s="546"/>
      <c r="F11" s="541">
        <v>387628396</v>
      </c>
      <c r="G11" s="541">
        <v>4675299542</v>
      </c>
      <c r="H11" s="542">
        <v>0</v>
      </c>
      <c r="I11" s="543">
        <f t="shared" si="0"/>
        <v>5062927938</v>
      </c>
      <c r="J11" s="544">
        <v>4249241088</v>
      </c>
      <c r="K11" s="625"/>
    </row>
    <row r="12" spans="2:15" ht="19.5" customHeight="1">
      <c r="B12" s="540" t="s">
        <v>531</v>
      </c>
      <c r="C12" s="545"/>
      <c r="D12" s="545"/>
      <c r="E12" s="546"/>
      <c r="F12" s="541">
        <v>117801850</v>
      </c>
      <c r="G12" s="541">
        <v>0</v>
      </c>
      <c r="H12" s="542">
        <v>0</v>
      </c>
      <c r="I12" s="543">
        <f t="shared" si="0"/>
        <v>117801850</v>
      </c>
      <c r="J12" s="544">
        <v>70406394</v>
      </c>
    </row>
    <row r="13" spans="2:15" ht="19.5" customHeight="1">
      <c r="B13" s="547" t="s">
        <v>532</v>
      </c>
      <c r="C13" s="548"/>
      <c r="D13" s="548"/>
      <c r="E13" s="549"/>
      <c r="F13" s="541">
        <v>1441462295</v>
      </c>
      <c r="G13" s="541">
        <v>2021956528</v>
      </c>
      <c r="H13" s="542">
        <v>0</v>
      </c>
      <c r="I13" s="543">
        <f t="shared" si="0"/>
        <v>3463418823</v>
      </c>
      <c r="J13" s="544">
        <v>3622610334</v>
      </c>
      <c r="K13" s="625"/>
    </row>
    <row r="14" spans="2:15" ht="19.5" customHeight="1">
      <c r="B14" s="547" t="s">
        <v>533</v>
      </c>
      <c r="C14" s="545"/>
      <c r="D14" s="545"/>
      <c r="E14" s="546"/>
      <c r="F14" s="541">
        <v>218296435</v>
      </c>
      <c r="G14" s="541">
        <v>323065644</v>
      </c>
      <c r="H14" s="542">
        <v>0</v>
      </c>
      <c r="I14" s="543">
        <f t="shared" si="0"/>
        <v>541362079</v>
      </c>
      <c r="J14" s="544">
        <v>563031702</v>
      </c>
    </row>
    <row r="15" spans="2:15" ht="19.5" customHeight="1">
      <c r="B15" s="547" t="s">
        <v>534</v>
      </c>
      <c r="C15" s="545"/>
      <c r="D15" s="545"/>
      <c r="E15" s="546"/>
      <c r="F15" s="541">
        <v>0</v>
      </c>
      <c r="G15" s="541">
        <v>22782346</v>
      </c>
      <c r="H15" s="542">
        <v>0</v>
      </c>
      <c r="I15" s="543">
        <f t="shared" si="0"/>
        <v>22782346</v>
      </c>
      <c r="J15" s="544">
        <v>-12542054</v>
      </c>
    </row>
    <row r="16" spans="2:15" ht="19.5" customHeight="1">
      <c r="B16" s="547" t="s">
        <v>535</v>
      </c>
      <c r="C16" s="545"/>
      <c r="D16" s="545"/>
      <c r="E16" s="546"/>
      <c r="F16" s="541">
        <v>1975040</v>
      </c>
      <c r="G16" s="541">
        <v>0</v>
      </c>
      <c r="H16" s="542">
        <v>0</v>
      </c>
      <c r="I16" s="543">
        <f t="shared" si="0"/>
        <v>1975040</v>
      </c>
      <c r="J16" s="544">
        <v>185690</v>
      </c>
    </row>
    <row r="17" spans="2:11" ht="19.5" customHeight="1">
      <c r="B17" s="547" t="s">
        <v>536</v>
      </c>
      <c r="C17" s="545"/>
      <c r="D17" s="545"/>
      <c r="E17" s="546"/>
      <c r="F17" s="541">
        <v>225536537</v>
      </c>
      <c r="G17" s="541">
        <v>0</v>
      </c>
      <c r="H17" s="542">
        <v>276847471</v>
      </c>
      <c r="I17" s="543">
        <f t="shared" si="0"/>
        <v>502384008</v>
      </c>
      <c r="J17" s="544">
        <v>349289138</v>
      </c>
      <c r="K17" s="625"/>
    </row>
    <row r="18" spans="2:11" ht="19.5" customHeight="1">
      <c r="B18" s="547" t="s">
        <v>537</v>
      </c>
      <c r="C18" s="545"/>
      <c r="D18" s="545"/>
      <c r="E18" s="546"/>
      <c r="F18" s="541">
        <v>0</v>
      </c>
      <c r="G18" s="541">
        <v>0</v>
      </c>
      <c r="H18" s="542">
        <v>3855912880</v>
      </c>
      <c r="I18" s="543">
        <f t="shared" si="0"/>
        <v>3855912880</v>
      </c>
      <c r="J18" s="544">
        <v>3213500318</v>
      </c>
    </row>
    <row r="19" spans="2:11" ht="19.5" customHeight="1">
      <c r="B19" s="547" t="s">
        <v>538</v>
      </c>
      <c r="C19" s="545"/>
      <c r="D19" s="545"/>
      <c r="E19" s="546"/>
      <c r="F19" s="541">
        <v>0</v>
      </c>
      <c r="G19" s="541">
        <v>0</v>
      </c>
      <c r="H19" s="542">
        <v>0</v>
      </c>
      <c r="I19" s="543">
        <f t="shared" si="0"/>
        <v>0</v>
      </c>
      <c r="J19" s="544">
        <v>0</v>
      </c>
    </row>
    <row r="20" spans="2:11" ht="19.5" customHeight="1">
      <c r="B20" s="547" t="s">
        <v>539</v>
      </c>
      <c r="C20" s="545"/>
      <c r="D20" s="545"/>
      <c r="E20" s="546"/>
      <c r="F20" s="541">
        <v>0</v>
      </c>
      <c r="G20" s="541">
        <v>0</v>
      </c>
      <c r="H20" s="542">
        <v>525000000</v>
      </c>
      <c r="I20" s="543">
        <f t="shared" si="0"/>
        <v>525000000</v>
      </c>
      <c r="J20" s="544">
        <v>675000000</v>
      </c>
    </row>
    <row r="21" spans="2:11" ht="19.5" customHeight="1">
      <c r="B21" s="540" t="s">
        <v>577</v>
      </c>
      <c r="C21" s="545"/>
      <c r="D21" s="545"/>
      <c r="E21" s="546"/>
      <c r="F21" s="541">
        <v>0</v>
      </c>
      <c r="G21" s="541">
        <v>0</v>
      </c>
      <c r="H21" s="542">
        <v>2709764254</v>
      </c>
      <c r="I21" s="543">
        <f t="shared" si="0"/>
        <v>2709764254</v>
      </c>
      <c r="J21" s="544">
        <v>3439017021</v>
      </c>
    </row>
    <row r="22" spans="2:11" ht="19.5" customHeight="1">
      <c r="B22" s="540" t="s">
        <v>540</v>
      </c>
      <c r="C22" s="550"/>
      <c r="D22" s="550"/>
      <c r="E22" s="551"/>
      <c r="F22" s="541">
        <v>2477136691</v>
      </c>
      <c r="G22" s="541">
        <v>1678211461</v>
      </c>
      <c r="H22" s="542">
        <v>512824082</v>
      </c>
      <c r="I22" s="543">
        <f t="shared" si="0"/>
        <v>4668172234</v>
      </c>
      <c r="J22" s="544">
        <v>3881699777</v>
      </c>
    </row>
    <row r="23" spans="2:11" s="556" customFormat="1" ht="16.899999999999999" customHeight="1">
      <c r="B23" s="552" t="s">
        <v>361</v>
      </c>
      <c r="C23" s="552">
        <v>0</v>
      </c>
      <c r="D23" s="552">
        <v>0</v>
      </c>
      <c r="E23" s="552">
        <v>0</v>
      </c>
      <c r="F23" s="553">
        <f>SUM(F10:F22)</f>
        <v>5235462244</v>
      </c>
      <c r="G23" s="553">
        <f>SUM(G10:G22)</f>
        <v>9024365437</v>
      </c>
      <c r="H23" s="553">
        <f>SUM(H10:H22)</f>
        <v>7880348687</v>
      </c>
      <c r="I23" s="554">
        <f>SUM(I10:I22)</f>
        <v>22140176368</v>
      </c>
      <c r="J23" s="554">
        <v>0</v>
      </c>
      <c r="K23" s="555"/>
    </row>
    <row r="24" spans="2:11" s="556" customFormat="1" ht="16.899999999999999" customHeight="1">
      <c r="B24" s="552" t="s">
        <v>541</v>
      </c>
      <c r="C24" s="552">
        <v>0</v>
      </c>
      <c r="D24" s="552">
        <v>0</v>
      </c>
      <c r="E24" s="552">
        <v>0</v>
      </c>
      <c r="F24" s="543">
        <v>4411227163</v>
      </c>
      <c r="G24" s="543">
        <v>8048785802</v>
      </c>
      <c r="H24" s="543">
        <v>8105142609</v>
      </c>
      <c r="I24" s="543">
        <v>0</v>
      </c>
      <c r="J24" s="543">
        <f>SUM(J10:J22)</f>
        <v>20565155574</v>
      </c>
      <c r="K24" s="555"/>
    </row>
  </sheetData>
  <sheetProtection selectLockedCells="1" selectUnlockedCells="1"/>
  <mergeCells count="8">
    <mergeCell ref="B2:J2"/>
    <mergeCell ref="B3:J3"/>
    <mergeCell ref="B4:J4"/>
    <mergeCell ref="B5:J5"/>
    <mergeCell ref="B8:B9"/>
    <mergeCell ref="C8:E8"/>
    <mergeCell ref="F8:H8"/>
    <mergeCell ref="I8:J8"/>
  </mergeCells>
  <pageMargins left="0.39370078740157483" right="0.39370078740157483" top="1.5748031496062993" bottom="0.74803149606299213" header="0.51181102362204722" footer="0.51181102362204722"/>
  <pageSetup paperSize="9" scale="75" firstPageNumber="0" orientation="landscape" r:id="rId1"/>
  <headerFooter alignWithMargins="0"/>
  <ignoredErrors>
    <ignoredError sqref="J24" formulaRange="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F26"/>
  <sheetViews>
    <sheetView workbookViewId="0">
      <selection activeCell="E10" sqref="E10:E11"/>
    </sheetView>
  </sheetViews>
  <sheetFormatPr baseColWidth="10" defaultColWidth="11.5703125" defaultRowHeight="11.25" customHeight="1"/>
  <cols>
    <col min="1" max="1" width="2.28515625" style="179" customWidth="1"/>
    <col min="2" max="2" width="34.42578125" style="179" customWidth="1"/>
    <col min="3" max="4" width="21.7109375" style="179" customWidth="1"/>
    <col min="5" max="5" width="2.5703125" style="179" customWidth="1"/>
    <col min="6" max="256" width="11.5703125" style="179"/>
    <col min="257" max="257" width="2.28515625" style="179" customWidth="1"/>
    <col min="258" max="258" width="32.7109375" style="179" customWidth="1"/>
    <col min="259" max="260" width="21.7109375" style="179" customWidth="1"/>
    <col min="261" max="261" width="4.28515625" style="179" customWidth="1"/>
    <col min="262" max="512" width="11.5703125" style="179"/>
    <col min="513" max="513" width="2.28515625" style="179" customWidth="1"/>
    <col min="514" max="514" width="32.7109375" style="179" customWidth="1"/>
    <col min="515" max="516" width="21.7109375" style="179" customWidth="1"/>
    <col min="517" max="517" width="4.28515625" style="179" customWidth="1"/>
    <col min="518" max="768" width="11.5703125" style="179"/>
    <col min="769" max="769" width="2.28515625" style="179" customWidth="1"/>
    <col min="770" max="770" width="32.7109375" style="179" customWidth="1"/>
    <col min="771" max="772" width="21.7109375" style="179" customWidth="1"/>
    <col min="773" max="773" width="4.28515625" style="179" customWidth="1"/>
    <col min="774" max="1024" width="11.5703125" style="179"/>
    <col min="1025" max="1025" width="2.28515625" style="179" customWidth="1"/>
    <col min="1026" max="1026" width="32.7109375" style="179" customWidth="1"/>
    <col min="1027" max="1028" width="21.7109375" style="179" customWidth="1"/>
    <col min="1029" max="1029" width="4.28515625" style="179" customWidth="1"/>
    <col min="1030" max="1280" width="11.5703125" style="179"/>
    <col min="1281" max="1281" width="2.28515625" style="179" customWidth="1"/>
    <col min="1282" max="1282" width="32.7109375" style="179" customWidth="1"/>
    <col min="1283" max="1284" width="21.7109375" style="179" customWidth="1"/>
    <col min="1285" max="1285" width="4.28515625" style="179" customWidth="1"/>
    <col min="1286" max="1536" width="11.5703125" style="179"/>
    <col min="1537" max="1537" width="2.28515625" style="179" customWidth="1"/>
    <col min="1538" max="1538" width="32.7109375" style="179" customWidth="1"/>
    <col min="1539" max="1540" width="21.7109375" style="179" customWidth="1"/>
    <col min="1541" max="1541" width="4.28515625" style="179" customWidth="1"/>
    <col min="1542" max="1792" width="11.5703125" style="179"/>
    <col min="1793" max="1793" width="2.28515625" style="179" customWidth="1"/>
    <col min="1794" max="1794" width="32.7109375" style="179" customWidth="1"/>
    <col min="1795" max="1796" width="21.7109375" style="179" customWidth="1"/>
    <col min="1797" max="1797" width="4.28515625" style="179" customWidth="1"/>
    <col min="1798" max="2048" width="11.5703125" style="179"/>
    <col min="2049" max="2049" width="2.28515625" style="179" customWidth="1"/>
    <col min="2050" max="2050" width="32.7109375" style="179" customWidth="1"/>
    <col min="2051" max="2052" width="21.7109375" style="179" customWidth="1"/>
    <col min="2053" max="2053" width="4.28515625" style="179" customWidth="1"/>
    <col min="2054" max="2304" width="11.5703125" style="179"/>
    <col min="2305" max="2305" width="2.28515625" style="179" customWidth="1"/>
    <col min="2306" max="2306" width="32.7109375" style="179" customWidth="1"/>
    <col min="2307" max="2308" width="21.7109375" style="179" customWidth="1"/>
    <col min="2309" max="2309" width="4.28515625" style="179" customWidth="1"/>
    <col min="2310" max="2560" width="11.5703125" style="179"/>
    <col min="2561" max="2561" width="2.28515625" style="179" customWidth="1"/>
    <col min="2562" max="2562" width="32.7109375" style="179" customWidth="1"/>
    <col min="2563" max="2564" width="21.7109375" style="179" customWidth="1"/>
    <col min="2565" max="2565" width="4.28515625" style="179" customWidth="1"/>
    <col min="2566" max="2816" width="11.5703125" style="179"/>
    <col min="2817" max="2817" width="2.28515625" style="179" customWidth="1"/>
    <col min="2818" max="2818" width="32.7109375" style="179" customWidth="1"/>
    <col min="2819" max="2820" width="21.7109375" style="179" customWidth="1"/>
    <col min="2821" max="2821" width="4.28515625" style="179" customWidth="1"/>
    <col min="2822" max="3072" width="11.5703125" style="179"/>
    <col min="3073" max="3073" width="2.28515625" style="179" customWidth="1"/>
    <col min="3074" max="3074" width="32.7109375" style="179" customWidth="1"/>
    <col min="3075" max="3076" width="21.7109375" style="179" customWidth="1"/>
    <col min="3077" max="3077" width="4.28515625" style="179" customWidth="1"/>
    <col min="3078" max="3328" width="11.5703125" style="179"/>
    <col min="3329" max="3329" width="2.28515625" style="179" customWidth="1"/>
    <col min="3330" max="3330" width="32.7109375" style="179" customWidth="1"/>
    <col min="3331" max="3332" width="21.7109375" style="179" customWidth="1"/>
    <col min="3333" max="3333" width="4.28515625" style="179" customWidth="1"/>
    <col min="3334" max="3584" width="11.5703125" style="179"/>
    <col min="3585" max="3585" width="2.28515625" style="179" customWidth="1"/>
    <col min="3586" max="3586" width="32.7109375" style="179" customWidth="1"/>
    <col min="3587" max="3588" width="21.7109375" style="179" customWidth="1"/>
    <col min="3589" max="3589" width="4.28515625" style="179" customWidth="1"/>
    <col min="3590" max="3840" width="11.5703125" style="179"/>
    <col min="3841" max="3841" width="2.28515625" style="179" customWidth="1"/>
    <col min="3842" max="3842" width="32.7109375" style="179" customWidth="1"/>
    <col min="3843" max="3844" width="21.7109375" style="179" customWidth="1"/>
    <col min="3845" max="3845" width="4.28515625" style="179" customWidth="1"/>
    <col min="3846" max="4096" width="11.5703125" style="179"/>
    <col min="4097" max="4097" width="2.28515625" style="179" customWidth="1"/>
    <col min="4098" max="4098" width="32.7109375" style="179" customWidth="1"/>
    <col min="4099" max="4100" width="21.7109375" style="179" customWidth="1"/>
    <col min="4101" max="4101" width="4.28515625" style="179" customWidth="1"/>
    <col min="4102" max="4352" width="11.5703125" style="179"/>
    <col min="4353" max="4353" width="2.28515625" style="179" customWidth="1"/>
    <col min="4354" max="4354" width="32.7109375" style="179" customWidth="1"/>
    <col min="4355" max="4356" width="21.7109375" style="179" customWidth="1"/>
    <col min="4357" max="4357" width="4.28515625" style="179" customWidth="1"/>
    <col min="4358" max="4608" width="11.5703125" style="179"/>
    <col min="4609" max="4609" width="2.28515625" style="179" customWidth="1"/>
    <col min="4610" max="4610" width="32.7109375" style="179" customWidth="1"/>
    <col min="4611" max="4612" width="21.7109375" style="179" customWidth="1"/>
    <col min="4613" max="4613" width="4.28515625" style="179" customWidth="1"/>
    <col min="4614" max="4864" width="11.5703125" style="179"/>
    <col min="4865" max="4865" width="2.28515625" style="179" customWidth="1"/>
    <col min="4866" max="4866" width="32.7109375" style="179" customWidth="1"/>
    <col min="4867" max="4868" width="21.7109375" style="179" customWidth="1"/>
    <col min="4869" max="4869" width="4.28515625" style="179" customWidth="1"/>
    <col min="4870" max="5120" width="11.5703125" style="179"/>
    <col min="5121" max="5121" width="2.28515625" style="179" customWidth="1"/>
    <col min="5122" max="5122" width="32.7109375" style="179" customWidth="1"/>
    <col min="5123" max="5124" width="21.7109375" style="179" customWidth="1"/>
    <col min="5125" max="5125" width="4.28515625" style="179" customWidth="1"/>
    <col min="5126" max="5376" width="11.5703125" style="179"/>
    <col min="5377" max="5377" width="2.28515625" style="179" customWidth="1"/>
    <col min="5378" max="5378" width="32.7109375" style="179" customWidth="1"/>
    <col min="5379" max="5380" width="21.7109375" style="179" customWidth="1"/>
    <col min="5381" max="5381" width="4.28515625" style="179" customWidth="1"/>
    <col min="5382" max="5632" width="11.5703125" style="179"/>
    <col min="5633" max="5633" width="2.28515625" style="179" customWidth="1"/>
    <col min="5634" max="5634" width="32.7109375" style="179" customWidth="1"/>
    <col min="5635" max="5636" width="21.7109375" style="179" customWidth="1"/>
    <col min="5637" max="5637" width="4.28515625" style="179" customWidth="1"/>
    <col min="5638" max="5888" width="11.5703125" style="179"/>
    <col min="5889" max="5889" width="2.28515625" style="179" customWidth="1"/>
    <col min="5890" max="5890" width="32.7109375" style="179" customWidth="1"/>
    <col min="5891" max="5892" width="21.7109375" style="179" customWidth="1"/>
    <col min="5893" max="5893" width="4.28515625" style="179" customWidth="1"/>
    <col min="5894" max="6144" width="11.5703125" style="179"/>
    <col min="6145" max="6145" width="2.28515625" style="179" customWidth="1"/>
    <col min="6146" max="6146" width="32.7109375" style="179" customWidth="1"/>
    <col min="6147" max="6148" width="21.7109375" style="179" customWidth="1"/>
    <col min="6149" max="6149" width="4.28515625" style="179" customWidth="1"/>
    <col min="6150" max="6400" width="11.5703125" style="179"/>
    <col min="6401" max="6401" width="2.28515625" style="179" customWidth="1"/>
    <col min="6402" max="6402" width="32.7109375" style="179" customWidth="1"/>
    <col min="6403" max="6404" width="21.7109375" style="179" customWidth="1"/>
    <col min="6405" max="6405" width="4.28515625" style="179" customWidth="1"/>
    <col min="6406" max="6656" width="11.5703125" style="179"/>
    <col min="6657" max="6657" width="2.28515625" style="179" customWidth="1"/>
    <col min="6658" max="6658" width="32.7109375" style="179" customWidth="1"/>
    <col min="6659" max="6660" width="21.7109375" style="179" customWidth="1"/>
    <col min="6661" max="6661" width="4.28515625" style="179" customWidth="1"/>
    <col min="6662" max="6912" width="11.5703125" style="179"/>
    <col min="6913" max="6913" width="2.28515625" style="179" customWidth="1"/>
    <col min="6914" max="6914" width="32.7109375" style="179" customWidth="1"/>
    <col min="6915" max="6916" width="21.7109375" style="179" customWidth="1"/>
    <col min="6917" max="6917" width="4.28515625" style="179" customWidth="1"/>
    <col min="6918" max="7168" width="11.5703125" style="179"/>
    <col min="7169" max="7169" width="2.28515625" style="179" customWidth="1"/>
    <col min="7170" max="7170" width="32.7109375" style="179" customWidth="1"/>
    <col min="7171" max="7172" width="21.7109375" style="179" customWidth="1"/>
    <col min="7173" max="7173" width="4.28515625" style="179" customWidth="1"/>
    <col min="7174" max="7424" width="11.5703125" style="179"/>
    <col min="7425" max="7425" width="2.28515625" style="179" customWidth="1"/>
    <col min="7426" max="7426" width="32.7109375" style="179" customWidth="1"/>
    <col min="7427" max="7428" width="21.7109375" style="179" customWidth="1"/>
    <col min="7429" max="7429" width="4.28515625" style="179" customWidth="1"/>
    <col min="7430" max="7680" width="11.5703125" style="179"/>
    <col min="7681" max="7681" width="2.28515625" style="179" customWidth="1"/>
    <col min="7682" max="7682" width="32.7109375" style="179" customWidth="1"/>
    <col min="7683" max="7684" width="21.7109375" style="179" customWidth="1"/>
    <col min="7685" max="7685" width="4.28515625" style="179" customWidth="1"/>
    <col min="7686" max="7936" width="11.5703125" style="179"/>
    <col min="7937" max="7937" width="2.28515625" style="179" customWidth="1"/>
    <col min="7938" max="7938" width="32.7109375" style="179" customWidth="1"/>
    <col min="7939" max="7940" width="21.7109375" style="179" customWidth="1"/>
    <col min="7941" max="7941" width="4.28515625" style="179" customWidth="1"/>
    <col min="7942" max="8192" width="11.5703125" style="179"/>
    <col min="8193" max="8193" width="2.28515625" style="179" customWidth="1"/>
    <col min="8194" max="8194" width="32.7109375" style="179" customWidth="1"/>
    <col min="8195" max="8196" width="21.7109375" style="179" customWidth="1"/>
    <col min="8197" max="8197" width="4.28515625" style="179" customWidth="1"/>
    <col min="8198" max="8448" width="11.5703125" style="179"/>
    <col min="8449" max="8449" width="2.28515625" style="179" customWidth="1"/>
    <col min="8450" max="8450" width="32.7109375" style="179" customWidth="1"/>
    <col min="8451" max="8452" width="21.7109375" style="179" customWidth="1"/>
    <col min="8453" max="8453" width="4.28515625" style="179" customWidth="1"/>
    <col min="8454" max="8704" width="11.5703125" style="179"/>
    <col min="8705" max="8705" width="2.28515625" style="179" customWidth="1"/>
    <col min="8706" max="8706" width="32.7109375" style="179" customWidth="1"/>
    <col min="8707" max="8708" width="21.7109375" style="179" customWidth="1"/>
    <col min="8709" max="8709" width="4.28515625" style="179" customWidth="1"/>
    <col min="8710" max="8960" width="11.5703125" style="179"/>
    <col min="8961" max="8961" width="2.28515625" style="179" customWidth="1"/>
    <col min="8962" max="8962" width="32.7109375" style="179" customWidth="1"/>
    <col min="8963" max="8964" width="21.7109375" style="179" customWidth="1"/>
    <col min="8965" max="8965" width="4.28515625" style="179" customWidth="1"/>
    <col min="8966" max="9216" width="11.5703125" style="179"/>
    <col min="9217" max="9217" width="2.28515625" style="179" customWidth="1"/>
    <col min="9218" max="9218" width="32.7109375" style="179" customWidth="1"/>
    <col min="9219" max="9220" width="21.7109375" style="179" customWidth="1"/>
    <col min="9221" max="9221" width="4.28515625" style="179" customWidth="1"/>
    <col min="9222" max="9472" width="11.5703125" style="179"/>
    <col min="9473" max="9473" width="2.28515625" style="179" customWidth="1"/>
    <col min="9474" max="9474" width="32.7109375" style="179" customWidth="1"/>
    <col min="9475" max="9476" width="21.7109375" style="179" customWidth="1"/>
    <col min="9477" max="9477" width="4.28515625" style="179" customWidth="1"/>
    <col min="9478" max="9728" width="11.5703125" style="179"/>
    <col min="9729" max="9729" width="2.28515625" style="179" customWidth="1"/>
    <col min="9730" max="9730" width="32.7109375" style="179" customWidth="1"/>
    <col min="9731" max="9732" width="21.7109375" style="179" customWidth="1"/>
    <col min="9733" max="9733" width="4.28515625" style="179" customWidth="1"/>
    <col min="9734" max="9984" width="11.5703125" style="179"/>
    <col min="9985" max="9985" width="2.28515625" style="179" customWidth="1"/>
    <col min="9986" max="9986" width="32.7109375" style="179" customWidth="1"/>
    <col min="9987" max="9988" width="21.7109375" style="179" customWidth="1"/>
    <col min="9989" max="9989" width="4.28515625" style="179" customWidth="1"/>
    <col min="9990" max="10240" width="11.5703125" style="179"/>
    <col min="10241" max="10241" width="2.28515625" style="179" customWidth="1"/>
    <col min="10242" max="10242" width="32.7109375" style="179" customWidth="1"/>
    <col min="10243" max="10244" width="21.7109375" style="179" customWidth="1"/>
    <col min="10245" max="10245" width="4.28515625" style="179" customWidth="1"/>
    <col min="10246" max="10496" width="11.5703125" style="179"/>
    <col min="10497" max="10497" width="2.28515625" style="179" customWidth="1"/>
    <col min="10498" max="10498" width="32.7109375" style="179" customWidth="1"/>
    <col min="10499" max="10500" width="21.7109375" style="179" customWidth="1"/>
    <col min="10501" max="10501" width="4.28515625" style="179" customWidth="1"/>
    <col min="10502" max="10752" width="11.5703125" style="179"/>
    <col min="10753" max="10753" width="2.28515625" style="179" customWidth="1"/>
    <col min="10754" max="10754" width="32.7109375" style="179" customWidth="1"/>
    <col min="10755" max="10756" width="21.7109375" style="179" customWidth="1"/>
    <col min="10757" max="10757" width="4.28515625" style="179" customWidth="1"/>
    <col min="10758" max="11008" width="11.5703125" style="179"/>
    <col min="11009" max="11009" width="2.28515625" style="179" customWidth="1"/>
    <col min="11010" max="11010" width="32.7109375" style="179" customWidth="1"/>
    <col min="11011" max="11012" width="21.7109375" style="179" customWidth="1"/>
    <col min="11013" max="11013" width="4.28515625" style="179" customWidth="1"/>
    <col min="11014" max="11264" width="11.5703125" style="179"/>
    <col min="11265" max="11265" width="2.28515625" style="179" customWidth="1"/>
    <col min="11266" max="11266" width="32.7109375" style="179" customWidth="1"/>
    <col min="11267" max="11268" width="21.7109375" style="179" customWidth="1"/>
    <col min="11269" max="11269" width="4.28515625" style="179" customWidth="1"/>
    <col min="11270" max="11520" width="11.5703125" style="179"/>
    <col min="11521" max="11521" width="2.28515625" style="179" customWidth="1"/>
    <col min="11522" max="11522" width="32.7109375" style="179" customWidth="1"/>
    <col min="11523" max="11524" width="21.7109375" style="179" customWidth="1"/>
    <col min="11525" max="11525" width="4.28515625" style="179" customWidth="1"/>
    <col min="11526" max="11776" width="11.5703125" style="179"/>
    <col min="11777" max="11777" width="2.28515625" style="179" customWidth="1"/>
    <col min="11778" max="11778" width="32.7109375" style="179" customWidth="1"/>
    <col min="11779" max="11780" width="21.7109375" style="179" customWidth="1"/>
    <col min="11781" max="11781" width="4.28515625" style="179" customWidth="1"/>
    <col min="11782" max="12032" width="11.5703125" style="179"/>
    <col min="12033" max="12033" width="2.28515625" style="179" customWidth="1"/>
    <col min="12034" max="12034" width="32.7109375" style="179" customWidth="1"/>
    <col min="12035" max="12036" width="21.7109375" style="179" customWidth="1"/>
    <col min="12037" max="12037" width="4.28515625" style="179" customWidth="1"/>
    <col min="12038" max="12288" width="11.5703125" style="179"/>
    <col min="12289" max="12289" width="2.28515625" style="179" customWidth="1"/>
    <col min="12290" max="12290" width="32.7109375" style="179" customWidth="1"/>
    <col min="12291" max="12292" width="21.7109375" style="179" customWidth="1"/>
    <col min="12293" max="12293" width="4.28515625" style="179" customWidth="1"/>
    <col min="12294" max="12544" width="11.5703125" style="179"/>
    <col min="12545" max="12545" width="2.28515625" style="179" customWidth="1"/>
    <col min="12546" max="12546" width="32.7109375" style="179" customWidth="1"/>
    <col min="12547" max="12548" width="21.7109375" style="179" customWidth="1"/>
    <col min="12549" max="12549" width="4.28515625" style="179" customWidth="1"/>
    <col min="12550" max="12800" width="11.5703125" style="179"/>
    <col min="12801" max="12801" width="2.28515625" style="179" customWidth="1"/>
    <col min="12802" max="12802" width="32.7109375" style="179" customWidth="1"/>
    <col min="12803" max="12804" width="21.7109375" style="179" customWidth="1"/>
    <col min="12805" max="12805" width="4.28515625" style="179" customWidth="1"/>
    <col min="12806" max="13056" width="11.5703125" style="179"/>
    <col min="13057" max="13057" width="2.28515625" style="179" customWidth="1"/>
    <col min="13058" max="13058" width="32.7109375" style="179" customWidth="1"/>
    <col min="13059" max="13060" width="21.7109375" style="179" customWidth="1"/>
    <col min="13061" max="13061" width="4.28515625" style="179" customWidth="1"/>
    <col min="13062" max="13312" width="11.5703125" style="179"/>
    <col min="13313" max="13313" width="2.28515625" style="179" customWidth="1"/>
    <col min="13314" max="13314" width="32.7109375" style="179" customWidth="1"/>
    <col min="13315" max="13316" width="21.7109375" style="179" customWidth="1"/>
    <col min="13317" max="13317" width="4.28515625" style="179" customWidth="1"/>
    <col min="13318" max="13568" width="11.5703125" style="179"/>
    <col min="13569" max="13569" width="2.28515625" style="179" customWidth="1"/>
    <col min="13570" max="13570" width="32.7109375" style="179" customWidth="1"/>
    <col min="13571" max="13572" width="21.7109375" style="179" customWidth="1"/>
    <col min="13573" max="13573" width="4.28515625" style="179" customWidth="1"/>
    <col min="13574" max="13824" width="11.5703125" style="179"/>
    <col min="13825" max="13825" width="2.28515625" style="179" customWidth="1"/>
    <col min="13826" max="13826" width="32.7109375" style="179" customWidth="1"/>
    <col min="13827" max="13828" width="21.7109375" style="179" customWidth="1"/>
    <col min="13829" max="13829" width="4.28515625" style="179" customWidth="1"/>
    <col min="13830" max="14080" width="11.5703125" style="179"/>
    <col min="14081" max="14081" width="2.28515625" style="179" customWidth="1"/>
    <col min="14082" max="14082" width="32.7109375" style="179" customWidth="1"/>
    <col min="14083" max="14084" width="21.7109375" style="179" customWidth="1"/>
    <col min="14085" max="14085" width="4.28515625" style="179" customWidth="1"/>
    <col min="14086" max="14336" width="11.5703125" style="179"/>
    <col min="14337" max="14337" width="2.28515625" style="179" customWidth="1"/>
    <col min="14338" max="14338" width="32.7109375" style="179" customWidth="1"/>
    <col min="14339" max="14340" width="21.7109375" style="179" customWidth="1"/>
    <col min="14341" max="14341" width="4.28515625" style="179" customWidth="1"/>
    <col min="14342" max="14592" width="11.5703125" style="179"/>
    <col min="14593" max="14593" width="2.28515625" style="179" customWidth="1"/>
    <col min="14594" max="14594" width="32.7109375" style="179" customWidth="1"/>
    <col min="14595" max="14596" width="21.7109375" style="179" customWidth="1"/>
    <col min="14597" max="14597" width="4.28515625" style="179" customWidth="1"/>
    <col min="14598" max="14848" width="11.5703125" style="179"/>
    <col min="14849" max="14849" width="2.28515625" style="179" customWidth="1"/>
    <col min="14850" max="14850" width="32.7109375" style="179" customWidth="1"/>
    <col min="14851" max="14852" width="21.7109375" style="179" customWidth="1"/>
    <col min="14853" max="14853" width="4.28515625" style="179" customWidth="1"/>
    <col min="14854" max="15104" width="11.5703125" style="179"/>
    <col min="15105" max="15105" width="2.28515625" style="179" customWidth="1"/>
    <col min="15106" max="15106" width="32.7109375" style="179" customWidth="1"/>
    <col min="15107" max="15108" width="21.7109375" style="179" customWidth="1"/>
    <col min="15109" max="15109" width="4.28515625" style="179" customWidth="1"/>
    <col min="15110" max="15360" width="11.5703125" style="179"/>
    <col min="15361" max="15361" width="2.28515625" style="179" customWidth="1"/>
    <col min="15362" max="15362" width="32.7109375" style="179" customWidth="1"/>
    <col min="15363" max="15364" width="21.7109375" style="179" customWidth="1"/>
    <col min="15365" max="15365" width="4.28515625" style="179" customWidth="1"/>
    <col min="15366" max="15616" width="11.5703125" style="179"/>
    <col min="15617" max="15617" width="2.28515625" style="179" customWidth="1"/>
    <col min="15618" max="15618" width="32.7109375" style="179" customWidth="1"/>
    <col min="15619" max="15620" width="21.7109375" style="179" customWidth="1"/>
    <col min="15621" max="15621" width="4.28515625" style="179" customWidth="1"/>
    <col min="15622" max="15872" width="11.5703125" style="179"/>
    <col min="15873" max="15873" width="2.28515625" style="179" customWidth="1"/>
    <col min="15874" max="15874" width="32.7109375" style="179" customWidth="1"/>
    <col min="15875" max="15876" width="21.7109375" style="179" customWidth="1"/>
    <col min="15877" max="15877" width="4.28515625" style="179" customWidth="1"/>
    <col min="15878" max="16128" width="11.5703125" style="179"/>
    <col min="16129" max="16129" width="2.28515625" style="179" customWidth="1"/>
    <col min="16130" max="16130" width="32.7109375" style="179" customWidth="1"/>
    <col min="16131" max="16132" width="21.7109375" style="179" customWidth="1"/>
    <col min="16133" max="16133" width="4.28515625" style="179" customWidth="1"/>
    <col min="16134" max="16384" width="11.5703125" style="179"/>
  </cols>
  <sheetData>
    <row r="1" spans="2:6" ht="11.25" customHeight="1">
      <c r="B1" s="183"/>
      <c r="C1" s="438"/>
      <c r="D1" s="315"/>
    </row>
    <row r="2" spans="2:6" ht="11.25" customHeight="1">
      <c r="B2" s="183"/>
      <c r="C2" s="438"/>
      <c r="D2" s="315"/>
    </row>
    <row r="3" spans="2:6" ht="11.25" customHeight="1">
      <c r="B3" s="183"/>
      <c r="C3" s="438"/>
      <c r="D3" s="315"/>
    </row>
    <row r="4" spans="2:6" ht="12.75" customHeight="1">
      <c r="B4" s="657" t="s">
        <v>326</v>
      </c>
      <c r="C4" s="657"/>
      <c r="D4" s="657"/>
    </row>
    <row r="5" spans="2:6" ht="12.75" customHeight="1">
      <c r="B5" s="697" t="s">
        <v>614</v>
      </c>
      <c r="C5" s="697"/>
      <c r="D5" s="697"/>
    </row>
    <row r="6" spans="2:6" s="183" customFormat="1" ht="12.75" customHeight="1">
      <c r="B6" s="657" t="s">
        <v>558</v>
      </c>
      <c r="C6" s="657"/>
      <c r="D6" s="657"/>
    </row>
    <row r="7" spans="2:6" s="183" customFormat="1" ht="12.75" customHeight="1">
      <c r="B7" s="657" t="s">
        <v>1</v>
      </c>
      <c r="C7" s="657"/>
      <c r="D7" s="657"/>
    </row>
    <row r="8" spans="2:6" ht="11.25" customHeight="1">
      <c r="B8" s="315"/>
      <c r="C8" s="438"/>
    </row>
    <row r="9" spans="2:6" ht="12.75" customHeight="1">
      <c r="B9" s="438"/>
      <c r="C9" s="438"/>
      <c r="D9" s="317" t="s">
        <v>213</v>
      </c>
    </row>
    <row r="11" spans="2:6" s="183" customFormat="1" ht="12.75" customHeight="1">
      <c r="B11" s="698" t="s">
        <v>559</v>
      </c>
      <c r="C11" s="699" t="s">
        <v>560</v>
      </c>
      <c r="D11" s="699"/>
      <c r="E11" s="181"/>
    </row>
    <row r="12" spans="2:6" s="183" customFormat="1" ht="12.75" customHeight="1">
      <c r="B12" s="698"/>
      <c r="C12" s="617">
        <v>43555</v>
      </c>
      <c r="D12" s="618">
        <v>43190</v>
      </c>
      <c r="E12" s="181"/>
    </row>
    <row r="13" spans="2:6" ht="12.75" customHeight="1">
      <c r="B13" s="578"/>
      <c r="C13" s="579"/>
      <c r="D13" s="578"/>
      <c r="E13" s="180"/>
    </row>
    <row r="14" spans="2:6" s="279" customFormat="1" ht="12.75" customHeight="1">
      <c r="B14" s="580" t="s">
        <v>561</v>
      </c>
      <c r="C14" s="581">
        <v>28236</v>
      </c>
      <c r="D14" s="582">
        <v>29338</v>
      </c>
      <c r="E14" s="583"/>
      <c r="F14" s="584"/>
    </row>
    <row r="15" spans="2:6" ht="12.75" customHeight="1">
      <c r="B15" s="580"/>
      <c r="C15" s="585"/>
      <c r="D15" s="580"/>
      <c r="E15" s="180"/>
    </row>
    <row r="16" spans="2:6" ht="12.75" customHeight="1">
      <c r="B16" s="580" t="s">
        <v>562</v>
      </c>
      <c r="C16" s="586">
        <f>+'EE_RR '!D11</f>
        <v>38927943981</v>
      </c>
      <c r="D16" s="586">
        <f>+'EE_RR '!E11</f>
        <v>39319988975</v>
      </c>
      <c r="E16" s="180"/>
      <c r="F16" s="230"/>
    </row>
    <row r="17" spans="2:6" ht="12.75" customHeight="1">
      <c r="B17" s="580"/>
      <c r="C17" s="587"/>
      <c r="D17" s="586"/>
      <c r="E17" s="180"/>
      <c r="F17" s="588"/>
    </row>
    <row r="18" spans="2:6" ht="12.75" customHeight="1">
      <c r="B18" s="580" t="s">
        <v>563</v>
      </c>
      <c r="C18" s="586">
        <v>835</v>
      </c>
      <c r="D18" s="586">
        <v>761</v>
      </c>
      <c r="E18" s="180"/>
      <c r="F18" s="230"/>
    </row>
    <row r="19" spans="2:6" ht="12.75" customHeight="1">
      <c r="B19" s="580"/>
      <c r="C19" s="587"/>
      <c r="D19" s="586"/>
      <c r="E19" s="180"/>
    </row>
    <row r="20" spans="2:6" ht="12.75" hidden="1" customHeight="1">
      <c r="B20" s="580" t="s">
        <v>564</v>
      </c>
      <c r="C20" s="587"/>
      <c r="D20" s="586">
        <v>87513883</v>
      </c>
      <c r="E20" s="180"/>
    </row>
    <row r="21" spans="2:6" ht="12.75" hidden="1" customHeight="1">
      <c r="B21" s="580"/>
      <c r="C21" s="587"/>
      <c r="D21" s="586"/>
      <c r="E21" s="180"/>
    </row>
    <row r="22" spans="2:6" ht="12.75" customHeight="1">
      <c r="B22" s="580" t="s">
        <v>565</v>
      </c>
      <c r="C22" s="589">
        <v>37</v>
      </c>
      <c r="D22" s="589">
        <v>37</v>
      </c>
      <c r="E22" s="180"/>
    </row>
    <row r="23" spans="2:6" ht="12.75" customHeight="1">
      <c r="B23" s="580"/>
      <c r="C23" s="587"/>
      <c r="D23" s="586"/>
      <c r="E23" s="180"/>
    </row>
    <row r="24" spans="2:6" ht="12.75" hidden="1" customHeight="1">
      <c r="B24" s="322" t="s">
        <v>566</v>
      </c>
      <c r="C24" s="587">
        <v>0</v>
      </c>
      <c r="D24" s="590">
        <v>0</v>
      </c>
    </row>
    <row r="25" spans="2:6" ht="12.75" customHeight="1">
      <c r="B25" s="591"/>
      <c r="C25" s="592"/>
      <c r="D25" s="593"/>
    </row>
    <row r="26" spans="2:6" ht="11.25" customHeight="1">
      <c r="C26" s="594"/>
      <c r="D26" s="595"/>
    </row>
  </sheetData>
  <sheetProtection selectLockedCells="1" selectUnlockedCells="1"/>
  <mergeCells count="6">
    <mergeCell ref="B4:D4"/>
    <mergeCell ref="B5:D5"/>
    <mergeCell ref="B6:D6"/>
    <mergeCell ref="B7:D7"/>
    <mergeCell ref="B11:B12"/>
    <mergeCell ref="C11:D11"/>
  </mergeCells>
  <pageMargins left="0.98425196850393704" right="0.74803149606299213" top="1.5748031496062993" bottom="0.98425196850393704" header="0.51181102362204722" footer="0.51181102362204722"/>
  <pageSetup paperSize="9" firstPageNumber="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0"/>
  <sheetViews>
    <sheetView workbookViewId="0">
      <selection activeCell="E10" sqref="E10:E11"/>
    </sheetView>
  </sheetViews>
  <sheetFormatPr baseColWidth="10" defaultColWidth="11.5703125" defaultRowHeight="11.25" customHeight="1"/>
  <cols>
    <col min="1" max="1" width="26.42578125" style="179" customWidth="1"/>
    <col min="2" max="2" width="26.5703125" style="438" customWidth="1"/>
    <col min="3" max="3" width="26.5703125" style="559" customWidth="1"/>
    <col min="4" max="4" width="3.140625" style="179" customWidth="1"/>
    <col min="5" max="256" width="11.5703125" style="179"/>
    <col min="257" max="257" width="26.42578125" style="179" customWidth="1"/>
    <col min="258" max="259" width="26.5703125" style="179" customWidth="1"/>
    <col min="260" max="260" width="3.140625" style="179" customWidth="1"/>
    <col min="261" max="512" width="11.5703125" style="179"/>
    <col min="513" max="513" width="26.42578125" style="179" customWidth="1"/>
    <col min="514" max="515" width="26.5703125" style="179" customWidth="1"/>
    <col min="516" max="516" width="3.140625" style="179" customWidth="1"/>
    <col min="517" max="768" width="11.5703125" style="179"/>
    <col min="769" max="769" width="26.42578125" style="179" customWidth="1"/>
    <col min="770" max="771" width="26.5703125" style="179" customWidth="1"/>
    <col min="772" max="772" width="3.140625" style="179" customWidth="1"/>
    <col min="773" max="1024" width="11.5703125" style="179"/>
    <col min="1025" max="1025" width="26.42578125" style="179" customWidth="1"/>
    <col min="1026" max="1027" width="26.5703125" style="179" customWidth="1"/>
    <col min="1028" max="1028" width="3.140625" style="179" customWidth="1"/>
    <col min="1029" max="1280" width="11.5703125" style="179"/>
    <col min="1281" max="1281" width="26.42578125" style="179" customWidth="1"/>
    <col min="1282" max="1283" width="26.5703125" style="179" customWidth="1"/>
    <col min="1284" max="1284" width="3.140625" style="179" customWidth="1"/>
    <col min="1285" max="1536" width="11.5703125" style="179"/>
    <col min="1537" max="1537" width="26.42578125" style="179" customWidth="1"/>
    <col min="1538" max="1539" width="26.5703125" style="179" customWidth="1"/>
    <col min="1540" max="1540" width="3.140625" style="179" customWidth="1"/>
    <col min="1541" max="1792" width="11.5703125" style="179"/>
    <col min="1793" max="1793" width="26.42578125" style="179" customWidth="1"/>
    <col min="1794" max="1795" width="26.5703125" style="179" customWidth="1"/>
    <col min="1796" max="1796" width="3.140625" style="179" customWidth="1"/>
    <col min="1797" max="2048" width="11.5703125" style="179"/>
    <col min="2049" max="2049" width="26.42578125" style="179" customWidth="1"/>
    <col min="2050" max="2051" width="26.5703125" style="179" customWidth="1"/>
    <col min="2052" max="2052" width="3.140625" style="179" customWidth="1"/>
    <col min="2053" max="2304" width="11.5703125" style="179"/>
    <col min="2305" max="2305" width="26.42578125" style="179" customWidth="1"/>
    <col min="2306" max="2307" width="26.5703125" style="179" customWidth="1"/>
    <col min="2308" max="2308" width="3.140625" style="179" customWidth="1"/>
    <col min="2309" max="2560" width="11.5703125" style="179"/>
    <col min="2561" max="2561" width="26.42578125" style="179" customWidth="1"/>
    <col min="2562" max="2563" width="26.5703125" style="179" customWidth="1"/>
    <col min="2564" max="2564" width="3.140625" style="179" customWidth="1"/>
    <col min="2565" max="2816" width="11.5703125" style="179"/>
    <col min="2817" max="2817" width="26.42578125" style="179" customWidth="1"/>
    <col min="2818" max="2819" width="26.5703125" style="179" customWidth="1"/>
    <col min="2820" max="2820" width="3.140625" style="179" customWidth="1"/>
    <col min="2821" max="3072" width="11.5703125" style="179"/>
    <col min="3073" max="3073" width="26.42578125" style="179" customWidth="1"/>
    <col min="3074" max="3075" width="26.5703125" style="179" customWidth="1"/>
    <col min="3076" max="3076" width="3.140625" style="179" customWidth="1"/>
    <col min="3077" max="3328" width="11.5703125" style="179"/>
    <col min="3329" max="3329" width="26.42578125" style="179" customWidth="1"/>
    <col min="3330" max="3331" width="26.5703125" style="179" customWidth="1"/>
    <col min="3332" max="3332" width="3.140625" style="179" customWidth="1"/>
    <col min="3333" max="3584" width="11.5703125" style="179"/>
    <col min="3585" max="3585" width="26.42578125" style="179" customWidth="1"/>
    <col min="3586" max="3587" width="26.5703125" style="179" customWidth="1"/>
    <col min="3588" max="3588" width="3.140625" style="179" customWidth="1"/>
    <col min="3589" max="3840" width="11.5703125" style="179"/>
    <col min="3841" max="3841" width="26.42578125" style="179" customWidth="1"/>
    <col min="3842" max="3843" width="26.5703125" style="179" customWidth="1"/>
    <col min="3844" max="3844" width="3.140625" style="179" customWidth="1"/>
    <col min="3845" max="4096" width="11.5703125" style="179"/>
    <col min="4097" max="4097" width="26.42578125" style="179" customWidth="1"/>
    <col min="4098" max="4099" width="26.5703125" style="179" customWidth="1"/>
    <col min="4100" max="4100" width="3.140625" style="179" customWidth="1"/>
    <col min="4101" max="4352" width="11.5703125" style="179"/>
    <col min="4353" max="4353" width="26.42578125" style="179" customWidth="1"/>
    <col min="4354" max="4355" width="26.5703125" style="179" customWidth="1"/>
    <col min="4356" max="4356" width="3.140625" style="179" customWidth="1"/>
    <col min="4357" max="4608" width="11.5703125" style="179"/>
    <col min="4609" max="4609" width="26.42578125" style="179" customWidth="1"/>
    <col min="4610" max="4611" width="26.5703125" style="179" customWidth="1"/>
    <col min="4612" max="4612" width="3.140625" style="179" customWidth="1"/>
    <col min="4613" max="4864" width="11.5703125" style="179"/>
    <col min="4865" max="4865" width="26.42578125" style="179" customWidth="1"/>
    <col min="4866" max="4867" width="26.5703125" style="179" customWidth="1"/>
    <col min="4868" max="4868" width="3.140625" style="179" customWidth="1"/>
    <col min="4869" max="5120" width="11.5703125" style="179"/>
    <col min="5121" max="5121" width="26.42578125" style="179" customWidth="1"/>
    <col min="5122" max="5123" width="26.5703125" style="179" customWidth="1"/>
    <col min="5124" max="5124" width="3.140625" style="179" customWidth="1"/>
    <col min="5125" max="5376" width="11.5703125" style="179"/>
    <col min="5377" max="5377" width="26.42578125" style="179" customWidth="1"/>
    <col min="5378" max="5379" width="26.5703125" style="179" customWidth="1"/>
    <col min="5380" max="5380" width="3.140625" style="179" customWidth="1"/>
    <col min="5381" max="5632" width="11.5703125" style="179"/>
    <col min="5633" max="5633" width="26.42578125" style="179" customWidth="1"/>
    <col min="5634" max="5635" width="26.5703125" style="179" customWidth="1"/>
    <col min="5636" max="5636" width="3.140625" style="179" customWidth="1"/>
    <col min="5637" max="5888" width="11.5703125" style="179"/>
    <col min="5889" max="5889" width="26.42578125" style="179" customWidth="1"/>
    <col min="5890" max="5891" width="26.5703125" style="179" customWidth="1"/>
    <col min="5892" max="5892" width="3.140625" style="179" customWidth="1"/>
    <col min="5893" max="6144" width="11.5703125" style="179"/>
    <col min="6145" max="6145" width="26.42578125" style="179" customWidth="1"/>
    <col min="6146" max="6147" width="26.5703125" style="179" customWidth="1"/>
    <col min="6148" max="6148" width="3.140625" style="179" customWidth="1"/>
    <col min="6149" max="6400" width="11.5703125" style="179"/>
    <col min="6401" max="6401" width="26.42578125" style="179" customWidth="1"/>
    <col min="6402" max="6403" width="26.5703125" style="179" customWidth="1"/>
    <col min="6404" max="6404" width="3.140625" style="179" customWidth="1"/>
    <col min="6405" max="6656" width="11.5703125" style="179"/>
    <col min="6657" max="6657" width="26.42578125" style="179" customWidth="1"/>
    <col min="6658" max="6659" width="26.5703125" style="179" customWidth="1"/>
    <col min="6660" max="6660" width="3.140625" style="179" customWidth="1"/>
    <col min="6661" max="6912" width="11.5703125" style="179"/>
    <col min="6913" max="6913" width="26.42578125" style="179" customWidth="1"/>
    <col min="6914" max="6915" width="26.5703125" style="179" customWidth="1"/>
    <col min="6916" max="6916" width="3.140625" style="179" customWidth="1"/>
    <col min="6917" max="7168" width="11.5703125" style="179"/>
    <col min="7169" max="7169" width="26.42578125" style="179" customWidth="1"/>
    <col min="7170" max="7171" width="26.5703125" style="179" customWidth="1"/>
    <col min="7172" max="7172" width="3.140625" style="179" customWidth="1"/>
    <col min="7173" max="7424" width="11.5703125" style="179"/>
    <col min="7425" max="7425" width="26.42578125" style="179" customWidth="1"/>
    <col min="7426" max="7427" width="26.5703125" style="179" customWidth="1"/>
    <col min="7428" max="7428" width="3.140625" style="179" customWidth="1"/>
    <col min="7429" max="7680" width="11.5703125" style="179"/>
    <col min="7681" max="7681" width="26.42578125" style="179" customWidth="1"/>
    <col min="7682" max="7683" width="26.5703125" style="179" customWidth="1"/>
    <col min="7684" max="7684" width="3.140625" style="179" customWidth="1"/>
    <col min="7685" max="7936" width="11.5703125" style="179"/>
    <col min="7937" max="7937" width="26.42578125" style="179" customWidth="1"/>
    <col min="7938" max="7939" width="26.5703125" style="179" customWidth="1"/>
    <col min="7940" max="7940" width="3.140625" style="179" customWidth="1"/>
    <col min="7941" max="8192" width="11.5703125" style="179"/>
    <col min="8193" max="8193" width="26.42578125" style="179" customWidth="1"/>
    <col min="8194" max="8195" width="26.5703125" style="179" customWidth="1"/>
    <col min="8196" max="8196" width="3.140625" style="179" customWidth="1"/>
    <col min="8197" max="8448" width="11.5703125" style="179"/>
    <col min="8449" max="8449" width="26.42578125" style="179" customWidth="1"/>
    <col min="8450" max="8451" width="26.5703125" style="179" customWidth="1"/>
    <col min="8452" max="8452" width="3.140625" style="179" customWidth="1"/>
    <col min="8453" max="8704" width="11.5703125" style="179"/>
    <col min="8705" max="8705" width="26.42578125" style="179" customWidth="1"/>
    <col min="8706" max="8707" width="26.5703125" style="179" customWidth="1"/>
    <col min="8708" max="8708" width="3.140625" style="179" customWidth="1"/>
    <col min="8709" max="8960" width="11.5703125" style="179"/>
    <col min="8961" max="8961" width="26.42578125" style="179" customWidth="1"/>
    <col min="8962" max="8963" width="26.5703125" style="179" customWidth="1"/>
    <col min="8964" max="8964" width="3.140625" style="179" customWidth="1"/>
    <col min="8965" max="9216" width="11.5703125" style="179"/>
    <col min="9217" max="9217" width="26.42578125" style="179" customWidth="1"/>
    <col min="9218" max="9219" width="26.5703125" style="179" customWidth="1"/>
    <col min="9220" max="9220" width="3.140625" style="179" customWidth="1"/>
    <col min="9221" max="9472" width="11.5703125" style="179"/>
    <col min="9473" max="9473" width="26.42578125" style="179" customWidth="1"/>
    <col min="9474" max="9475" width="26.5703125" style="179" customWidth="1"/>
    <col min="9476" max="9476" width="3.140625" style="179" customWidth="1"/>
    <col min="9477" max="9728" width="11.5703125" style="179"/>
    <col min="9729" max="9729" width="26.42578125" style="179" customWidth="1"/>
    <col min="9730" max="9731" width="26.5703125" style="179" customWidth="1"/>
    <col min="9732" max="9732" width="3.140625" style="179" customWidth="1"/>
    <col min="9733" max="9984" width="11.5703125" style="179"/>
    <col min="9985" max="9985" width="26.42578125" style="179" customWidth="1"/>
    <col min="9986" max="9987" width="26.5703125" style="179" customWidth="1"/>
    <col min="9988" max="9988" width="3.140625" style="179" customWidth="1"/>
    <col min="9989" max="10240" width="11.5703125" style="179"/>
    <col min="10241" max="10241" width="26.42578125" style="179" customWidth="1"/>
    <col min="10242" max="10243" width="26.5703125" style="179" customWidth="1"/>
    <col min="10244" max="10244" width="3.140625" style="179" customWidth="1"/>
    <col min="10245" max="10496" width="11.5703125" style="179"/>
    <col min="10497" max="10497" width="26.42578125" style="179" customWidth="1"/>
    <col min="10498" max="10499" width="26.5703125" style="179" customWidth="1"/>
    <col min="10500" max="10500" width="3.140625" style="179" customWidth="1"/>
    <col min="10501" max="10752" width="11.5703125" style="179"/>
    <col min="10753" max="10753" width="26.42578125" style="179" customWidth="1"/>
    <col min="10754" max="10755" width="26.5703125" style="179" customWidth="1"/>
    <col min="10756" max="10756" width="3.140625" style="179" customWidth="1"/>
    <col min="10757" max="11008" width="11.5703125" style="179"/>
    <col min="11009" max="11009" width="26.42578125" style="179" customWidth="1"/>
    <col min="11010" max="11011" width="26.5703125" style="179" customWidth="1"/>
    <col min="11012" max="11012" width="3.140625" style="179" customWidth="1"/>
    <col min="11013" max="11264" width="11.5703125" style="179"/>
    <col min="11265" max="11265" width="26.42578125" style="179" customWidth="1"/>
    <col min="11266" max="11267" width="26.5703125" style="179" customWidth="1"/>
    <col min="11268" max="11268" width="3.140625" style="179" customWidth="1"/>
    <col min="11269" max="11520" width="11.5703125" style="179"/>
    <col min="11521" max="11521" width="26.42578125" style="179" customWidth="1"/>
    <col min="11522" max="11523" width="26.5703125" style="179" customWidth="1"/>
    <col min="11524" max="11524" width="3.140625" style="179" customWidth="1"/>
    <col min="11525" max="11776" width="11.5703125" style="179"/>
    <col min="11777" max="11777" width="26.42578125" style="179" customWidth="1"/>
    <col min="11778" max="11779" width="26.5703125" style="179" customWidth="1"/>
    <col min="11780" max="11780" width="3.140625" style="179" customWidth="1"/>
    <col min="11781" max="12032" width="11.5703125" style="179"/>
    <col min="12033" max="12033" width="26.42578125" style="179" customWidth="1"/>
    <col min="12034" max="12035" width="26.5703125" style="179" customWidth="1"/>
    <col min="12036" max="12036" width="3.140625" style="179" customWidth="1"/>
    <col min="12037" max="12288" width="11.5703125" style="179"/>
    <col min="12289" max="12289" width="26.42578125" style="179" customWidth="1"/>
    <col min="12290" max="12291" width="26.5703125" style="179" customWidth="1"/>
    <col min="12292" max="12292" width="3.140625" style="179" customWidth="1"/>
    <col min="12293" max="12544" width="11.5703125" style="179"/>
    <col min="12545" max="12545" width="26.42578125" style="179" customWidth="1"/>
    <col min="12546" max="12547" width="26.5703125" style="179" customWidth="1"/>
    <col min="12548" max="12548" width="3.140625" style="179" customWidth="1"/>
    <col min="12549" max="12800" width="11.5703125" style="179"/>
    <col min="12801" max="12801" width="26.42578125" style="179" customWidth="1"/>
    <col min="12802" max="12803" width="26.5703125" style="179" customWidth="1"/>
    <col min="12804" max="12804" width="3.140625" style="179" customWidth="1"/>
    <col min="12805" max="13056" width="11.5703125" style="179"/>
    <col min="13057" max="13057" width="26.42578125" style="179" customWidth="1"/>
    <col min="13058" max="13059" width="26.5703125" style="179" customWidth="1"/>
    <col min="13060" max="13060" width="3.140625" style="179" customWidth="1"/>
    <col min="13061" max="13312" width="11.5703125" style="179"/>
    <col min="13313" max="13313" width="26.42578125" style="179" customWidth="1"/>
    <col min="13314" max="13315" width="26.5703125" style="179" customWidth="1"/>
    <col min="13316" max="13316" width="3.140625" style="179" customWidth="1"/>
    <col min="13317" max="13568" width="11.5703125" style="179"/>
    <col min="13569" max="13569" width="26.42578125" style="179" customWidth="1"/>
    <col min="13570" max="13571" width="26.5703125" style="179" customWidth="1"/>
    <col min="13572" max="13572" width="3.140625" style="179" customWidth="1"/>
    <col min="13573" max="13824" width="11.5703125" style="179"/>
    <col min="13825" max="13825" width="26.42578125" style="179" customWidth="1"/>
    <col min="13826" max="13827" width="26.5703125" style="179" customWidth="1"/>
    <col min="13828" max="13828" width="3.140625" style="179" customWidth="1"/>
    <col min="13829" max="14080" width="11.5703125" style="179"/>
    <col min="14081" max="14081" width="26.42578125" style="179" customWidth="1"/>
    <col min="14082" max="14083" width="26.5703125" style="179" customWidth="1"/>
    <col min="14084" max="14084" width="3.140625" style="179" customWidth="1"/>
    <col min="14085" max="14336" width="11.5703125" style="179"/>
    <col min="14337" max="14337" width="26.42578125" style="179" customWidth="1"/>
    <col min="14338" max="14339" width="26.5703125" style="179" customWidth="1"/>
    <col min="14340" max="14340" width="3.140625" style="179" customWidth="1"/>
    <col min="14341" max="14592" width="11.5703125" style="179"/>
    <col min="14593" max="14593" width="26.42578125" style="179" customWidth="1"/>
    <col min="14594" max="14595" width="26.5703125" style="179" customWidth="1"/>
    <col min="14596" max="14596" width="3.140625" style="179" customWidth="1"/>
    <col min="14597" max="14848" width="11.5703125" style="179"/>
    <col min="14849" max="14849" width="26.42578125" style="179" customWidth="1"/>
    <col min="14850" max="14851" width="26.5703125" style="179" customWidth="1"/>
    <col min="14852" max="14852" width="3.140625" style="179" customWidth="1"/>
    <col min="14853" max="15104" width="11.5703125" style="179"/>
    <col min="15105" max="15105" width="26.42578125" style="179" customWidth="1"/>
    <col min="15106" max="15107" width="26.5703125" style="179" customWidth="1"/>
    <col min="15108" max="15108" width="3.140625" style="179" customWidth="1"/>
    <col min="15109" max="15360" width="11.5703125" style="179"/>
    <col min="15361" max="15361" width="26.42578125" style="179" customWidth="1"/>
    <col min="15362" max="15363" width="26.5703125" style="179" customWidth="1"/>
    <col min="15364" max="15364" width="3.140625" style="179" customWidth="1"/>
    <col min="15365" max="15616" width="11.5703125" style="179"/>
    <col min="15617" max="15617" width="26.42578125" style="179" customWidth="1"/>
    <col min="15618" max="15619" width="26.5703125" style="179" customWidth="1"/>
    <col min="15620" max="15620" width="3.140625" style="179" customWidth="1"/>
    <col min="15621" max="15872" width="11.5703125" style="179"/>
    <col min="15873" max="15873" width="26.42578125" style="179" customWidth="1"/>
    <col min="15874" max="15875" width="26.5703125" style="179" customWidth="1"/>
    <col min="15876" max="15876" width="3.140625" style="179" customWidth="1"/>
    <col min="15877" max="16128" width="11.5703125" style="179"/>
    <col min="16129" max="16129" width="26.42578125" style="179" customWidth="1"/>
    <col min="16130" max="16131" width="26.5703125" style="179" customWidth="1"/>
    <col min="16132" max="16132" width="3.140625" style="179" customWidth="1"/>
    <col min="16133" max="16384" width="11.5703125" style="179"/>
  </cols>
  <sheetData>
    <row r="1" spans="1:6" ht="11.25" customHeight="1">
      <c r="A1" s="315"/>
      <c r="C1" s="557"/>
    </row>
    <row r="2" spans="1:6" ht="12.75" customHeight="1">
      <c r="A2" s="657" t="s">
        <v>326</v>
      </c>
      <c r="B2" s="657"/>
      <c r="C2" s="657"/>
      <c r="D2" s="438"/>
    </row>
    <row r="3" spans="1:6" ht="17.25" customHeight="1">
      <c r="A3" s="697" t="s">
        <v>615</v>
      </c>
      <c r="B3" s="697"/>
      <c r="C3" s="697"/>
      <c r="D3" s="438"/>
    </row>
    <row r="4" spans="1:6" ht="11.25" customHeight="1">
      <c r="A4" s="438"/>
      <c r="C4" s="557"/>
      <c r="D4" s="438"/>
    </row>
    <row r="5" spans="1:6" ht="12.75" customHeight="1">
      <c r="A5" s="700" t="s">
        <v>542</v>
      </c>
      <c r="B5" s="700"/>
      <c r="C5" s="700"/>
      <c r="D5" s="700"/>
    </row>
    <row r="6" spans="1:6" ht="11.25" customHeight="1">
      <c r="A6" s="315"/>
      <c r="C6" s="557"/>
      <c r="D6" s="438"/>
    </row>
    <row r="7" spans="1:6" ht="11.25" customHeight="1">
      <c r="A7" s="315"/>
      <c r="C7" s="557"/>
    </row>
    <row r="8" spans="1:6" ht="12.75" customHeight="1">
      <c r="A8" s="438"/>
      <c r="C8" s="558" t="s">
        <v>543</v>
      </c>
    </row>
    <row r="9" spans="1:6" ht="16.5" customHeight="1"/>
    <row r="10" spans="1:6" ht="12.75" customHeight="1">
      <c r="A10" s="701" t="s">
        <v>544</v>
      </c>
      <c r="B10" s="702">
        <v>43555</v>
      </c>
      <c r="C10" s="702">
        <v>43190</v>
      </c>
    </row>
    <row r="11" spans="1:6" ht="11.25" customHeight="1">
      <c r="A11" s="701"/>
      <c r="B11" s="702"/>
      <c r="C11" s="702"/>
      <c r="D11" s="180"/>
    </row>
    <row r="12" spans="1:6" ht="12.75" customHeight="1">
      <c r="A12" s="421"/>
      <c r="B12" s="560"/>
      <c r="C12" s="561"/>
    </row>
    <row r="13" spans="1:6" ht="12.75" customHeight="1">
      <c r="A13" s="427" t="s">
        <v>545</v>
      </c>
      <c r="B13" s="562">
        <f>+'P2_AP  18'!C21/'P2_AP  18'!H21</f>
        <v>2.054581208936189</v>
      </c>
      <c r="C13" s="562">
        <f>+'P2_AP  18'!D21/'P2_AP  18'!I21</f>
        <v>2.0108178396303873</v>
      </c>
      <c r="E13" s="470"/>
    </row>
    <row r="14" spans="1:6" ht="12.75" customHeight="1">
      <c r="A14" s="427"/>
      <c r="B14" s="562"/>
      <c r="C14" s="562"/>
    </row>
    <row r="15" spans="1:6" ht="12.75" customHeight="1">
      <c r="A15" s="427" t="s">
        <v>546</v>
      </c>
      <c r="B15" s="562">
        <f>+'P2_AP  18'!H30/'P2_AP  18'!H45</f>
        <v>1.7924627316380759</v>
      </c>
      <c r="C15" s="562">
        <f>+'P2_AP  18'!I30/'P2_AP  18'!I45</f>
        <v>1.6920901763009233</v>
      </c>
      <c r="E15" s="470"/>
      <c r="F15" s="470"/>
    </row>
    <row r="16" spans="1:6" ht="12.75" customHeight="1">
      <c r="A16" s="427"/>
      <c r="B16" s="562"/>
      <c r="C16" s="562"/>
    </row>
    <row r="17" spans="1:7" ht="12.75" customHeight="1">
      <c r="A17" s="427" t="s">
        <v>547</v>
      </c>
      <c r="B17" s="563" t="s">
        <v>222</v>
      </c>
      <c r="C17" s="563" t="s">
        <v>222</v>
      </c>
      <c r="E17" s="470"/>
      <c r="F17" s="236"/>
      <c r="G17" s="236"/>
    </row>
    <row r="18" spans="1:7" ht="12.75" customHeight="1">
      <c r="A18" s="429" t="s">
        <v>548</v>
      </c>
      <c r="B18" s="564">
        <f>8702991379/32891686463</f>
        <v>0.26459547426338365</v>
      </c>
      <c r="C18" s="565"/>
      <c r="F18" s="236"/>
      <c r="G18" s="236"/>
    </row>
    <row r="19" spans="1:7" ht="12.75" customHeight="1">
      <c r="A19" s="180"/>
      <c r="B19" s="566"/>
      <c r="C19" s="567"/>
      <c r="F19" s="182"/>
      <c r="G19" s="182"/>
    </row>
    <row r="20" spans="1:7" ht="11.25" customHeight="1">
      <c r="A20" s="568"/>
      <c r="B20" s="569"/>
      <c r="C20" s="570"/>
    </row>
    <row r="21" spans="1:7" ht="11.25" customHeight="1">
      <c r="A21" s="571"/>
      <c r="B21" s="569"/>
      <c r="C21" s="572"/>
    </row>
    <row r="22" spans="1:7" ht="11.25" customHeight="1">
      <c r="A22" s="571"/>
      <c r="B22" s="569"/>
      <c r="C22" s="573" t="s">
        <v>549</v>
      </c>
    </row>
    <row r="23" spans="1:7" ht="11.25" customHeight="1">
      <c r="A23" s="569" t="s">
        <v>550</v>
      </c>
      <c r="B23" s="569" t="s">
        <v>551</v>
      </c>
      <c r="C23" s="569" t="s">
        <v>552</v>
      </c>
    </row>
    <row r="24" spans="1:7" ht="11.25" customHeight="1">
      <c r="A24" s="569" t="s">
        <v>553</v>
      </c>
      <c r="B24" s="569" t="s">
        <v>554</v>
      </c>
      <c r="C24" s="557" t="s">
        <v>555</v>
      </c>
      <c r="D24" s="180"/>
    </row>
    <row r="25" spans="1:7" ht="11.25" customHeight="1">
      <c r="A25" s="571"/>
      <c r="B25" s="569"/>
      <c r="C25" s="573" t="s">
        <v>556</v>
      </c>
    </row>
    <row r="26" spans="1:7" ht="11.25" customHeight="1">
      <c r="A26" s="180"/>
      <c r="B26" s="569"/>
      <c r="C26" s="573" t="s">
        <v>557</v>
      </c>
    </row>
    <row r="27" spans="1:7" ht="11.25" customHeight="1">
      <c r="A27" s="180"/>
      <c r="B27" s="569"/>
      <c r="C27" s="574" t="s">
        <v>548</v>
      </c>
    </row>
    <row r="28" spans="1:7" ht="11.25" customHeight="1">
      <c r="A28" s="575"/>
      <c r="B28" s="576"/>
      <c r="C28" s="577"/>
    </row>
    <row r="30" spans="1:7" ht="12.75" customHeight="1"/>
  </sheetData>
  <sheetProtection selectLockedCells="1" selectUnlockedCells="1"/>
  <mergeCells count="6">
    <mergeCell ref="A2:C2"/>
    <mergeCell ref="A3:C3"/>
    <mergeCell ref="A5:D5"/>
    <mergeCell ref="A10:A11"/>
    <mergeCell ref="B10:B11"/>
    <mergeCell ref="C10:C11"/>
  </mergeCells>
  <pageMargins left="0.98425196850393704" right="0.74803149606299213" top="1.5748031496062993" bottom="0.98425196850393704" header="0.51181102362204722" footer="0.51181102362204722"/>
  <pageSetup paperSize="9" scale="90" firstPageNumber="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E21"/>
  <sheetViews>
    <sheetView showGridLines="0" zoomScale="85" zoomScaleNormal="85" workbookViewId="0">
      <selection activeCell="E10" sqref="E10:E11"/>
    </sheetView>
  </sheetViews>
  <sheetFormatPr baseColWidth="10" defaultRowHeight="15"/>
  <cols>
    <col min="1" max="1" width="51.85546875" bestFit="1" customWidth="1"/>
    <col min="2" max="2" width="17.7109375" bestFit="1" customWidth="1"/>
    <col min="3" max="3" width="19.85546875" customWidth="1"/>
    <col min="4" max="4" width="16.28515625" bestFit="1" customWidth="1"/>
    <col min="5" max="5" width="5.5703125" customWidth="1"/>
  </cols>
  <sheetData>
    <row r="2" spans="1:5">
      <c r="A2" s="706" t="s">
        <v>214</v>
      </c>
      <c r="B2" s="706" t="s">
        <v>215</v>
      </c>
      <c r="C2" s="708" t="s">
        <v>216</v>
      </c>
      <c r="D2" s="709"/>
    </row>
    <row r="3" spans="1:5">
      <c r="A3" s="707"/>
      <c r="B3" s="707"/>
      <c r="C3" s="623" t="s">
        <v>567</v>
      </c>
      <c r="D3" s="159" t="s">
        <v>568</v>
      </c>
    </row>
    <row r="4" spans="1:5">
      <c r="A4" s="159" t="s">
        <v>569</v>
      </c>
      <c r="B4" s="597">
        <v>105701584181</v>
      </c>
      <c r="C4" s="598"/>
      <c r="D4" s="599"/>
      <c r="E4" s="600"/>
    </row>
    <row r="5" spans="1:5">
      <c r="A5" s="601" t="s">
        <v>570</v>
      </c>
      <c r="B5" s="602"/>
      <c r="C5" s="602"/>
      <c r="D5" s="599"/>
    </row>
    <row r="6" spans="1:5">
      <c r="A6" s="160" t="s">
        <v>219</v>
      </c>
      <c r="B6" s="603">
        <v>51097482393</v>
      </c>
      <c r="C6" s="603">
        <v>0</v>
      </c>
      <c r="D6" s="604">
        <v>0</v>
      </c>
    </row>
    <row r="7" spans="1:5">
      <c r="A7" s="160" t="s">
        <v>220</v>
      </c>
      <c r="B7" s="603">
        <v>49433636963</v>
      </c>
      <c r="C7" s="605">
        <v>13919069837</v>
      </c>
      <c r="D7" s="606">
        <v>0.28157082286739532</v>
      </c>
    </row>
    <row r="8" spans="1:5">
      <c r="A8" s="160" t="s">
        <v>221</v>
      </c>
      <c r="B8" s="603">
        <v>1588233794</v>
      </c>
      <c r="C8" s="603">
        <v>1588233794</v>
      </c>
      <c r="D8" s="604">
        <v>1</v>
      </c>
    </row>
    <row r="9" spans="1:5" s="610" customFormat="1">
      <c r="A9" s="159" t="s">
        <v>571</v>
      </c>
      <c r="B9" s="607">
        <v>102119353150</v>
      </c>
      <c r="C9" s="608"/>
      <c r="D9" s="609"/>
    </row>
    <row r="10" spans="1:5">
      <c r="A10" s="159" t="s">
        <v>617</v>
      </c>
      <c r="B10" s="710">
        <v>207820937331</v>
      </c>
      <c r="C10" s="711"/>
      <c r="D10" s="712"/>
    </row>
    <row r="11" spans="1:5">
      <c r="A11" s="159" t="s">
        <v>616</v>
      </c>
      <c r="B11" s="710">
        <v>-15507303631</v>
      </c>
      <c r="C11" s="711"/>
      <c r="D11" s="712"/>
    </row>
    <row r="12" spans="1:5">
      <c r="A12" s="628" t="s">
        <v>618</v>
      </c>
      <c r="B12" s="713">
        <v>192313633700</v>
      </c>
      <c r="C12" s="714"/>
      <c r="D12" s="715"/>
    </row>
    <row r="13" spans="1:5">
      <c r="A13" t="s">
        <v>203</v>
      </c>
    </row>
    <row r="14" spans="1:5">
      <c r="A14" s="159" t="s">
        <v>217</v>
      </c>
      <c r="B14" s="716"/>
      <c r="C14" s="717"/>
      <c r="D14" s="718"/>
    </row>
    <row r="15" spans="1:5">
      <c r="A15" s="161" t="s">
        <v>218</v>
      </c>
      <c r="B15" s="719"/>
      <c r="C15" s="720"/>
      <c r="D15" s="721"/>
      <c r="E15" s="611"/>
    </row>
    <row r="16" spans="1:5">
      <c r="A16" s="160" t="s">
        <v>219</v>
      </c>
      <c r="B16" s="703" t="s">
        <v>581</v>
      </c>
      <c r="C16" s="704"/>
      <c r="D16" s="705"/>
    </row>
    <row r="17" spans="1:4">
      <c r="A17" s="160" t="s">
        <v>220</v>
      </c>
      <c r="B17" s="703" t="s">
        <v>580</v>
      </c>
      <c r="C17" s="704"/>
      <c r="D17" s="705"/>
    </row>
    <row r="18" spans="1:4">
      <c r="A18" s="160" t="s">
        <v>221</v>
      </c>
      <c r="B18" s="703" t="s">
        <v>222</v>
      </c>
      <c r="C18" s="704"/>
      <c r="D18" s="705"/>
    </row>
    <row r="20" spans="1:4">
      <c r="A20" s="626"/>
      <c r="B20" s="627"/>
    </row>
    <row r="21" spans="1:4">
      <c r="A21" s="626"/>
      <c r="B21" s="627"/>
    </row>
  </sheetData>
  <mergeCells count="10">
    <mergeCell ref="B17:D17"/>
    <mergeCell ref="B18:D18"/>
    <mergeCell ref="A2:A3"/>
    <mergeCell ref="B2:B3"/>
    <mergeCell ref="C2:D2"/>
    <mergeCell ref="B10:D10"/>
    <mergeCell ref="B11:D11"/>
    <mergeCell ref="B12:D12"/>
    <mergeCell ref="B14:D15"/>
    <mergeCell ref="B16:D16"/>
  </mergeCells>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F306E-442B-4315-B2FC-5C28F4981EA6}">
  <dimension ref="A1:G311"/>
  <sheetViews>
    <sheetView showGridLines="0" tabSelected="1" zoomScale="80" zoomScaleNormal="80" workbookViewId="0">
      <selection activeCell="A8" sqref="A8:XFD10"/>
    </sheetView>
  </sheetViews>
  <sheetFormatPr baseColWidth="10" defaultRowHeight="12.75"/>
  <cols>
    <col min="1" max="1" width="3.42578125" style="178" customWidth="1"/>
    <col min="2" max="2" width="54.42578125" style="178" customWidth="1"/>
    <col min="3" max="3" width="17" style="178" customWidth="1"/>
    <col min="4" max="4" width="17.28515625" style="178" customWidth="1"/>
    <col min="5" max="5" width="19.140625" style="178" customWidth="1"/>
    <col min="6" max="7" width="22.42578125" style="178" customWidth="1"/>
    <col min="8" max="256" width="11.42578125" style="178"/>
    <col min="257" max="257" width="3.42578125" style="178" customWidth="1"/>
    <col min="258" max="258" width="54.42578125" style="178" customWidth="1"/>
    <col min="259" max="259" width="17" style="178" customWidth="1"/>
    <col min="260" max="260" width="17.28515625" style="178" customWidth="1"/>
    <col min="261" max="261" width="19.140625" style="178" customWidth="1"/>
    <col min="262" max="263" width="22.42578125" style="178" customWidth="1"/>
    <col min="264" max="512" width="11.42578125" style="178"/>
    <col min="513" max="513" width="3.42578125" style="178" customWidth="1"/>
    <col min="514" max="514" width="54.42578125" style="178" customWidth="1"/>
    <col min="515" max="515" width="17" style="178" customWidth="1"/>
    <col min="516" max="516" width="17.28515625" style="178" customWidth="1"/>
    <col min="517" max="517" width="19.140625" style="178" customWidth="1"/>
    <col min="518" max="519" width="22.42578125" style="178" customWidth="1"/>
    <col min="520" max="768" width="11.42578125" style="178"/>
    <col min="769" max="769" width="3.42578125" style="178" customWidth="1"/>
    <col min="770" max="770" width="54.42578125" style="178" customWidth="1"/>
    <col min="771" max="771" width="17" style="178" customWidth="1"/>
    <col min="772" max="772" width="17.28515625" style="178" customWidth="1"/>
    <col min="773" max="773" width="19.140625" style="178" customWidth="1"/>
    <col min="774" max="775" width="22.42578125" style="178" customWidth="1"/>
    <col min="776" max="1024" width="11.42578125" style="178"/>
    <col min="1025" max="1025" width="3.42578125" style="178" customWidth="1"/>
    <col min="1026" max="1026" width="54.42578125" style="178" customWidth="1"/>
    <col min="1027" max="1027" width="17" style="178" customWidth="1"/>
    <col min="1028" max="1028" width="17.28515625" style="178" customWidth="1"/>
    <col min="1029" max="1029" width="19.140625" style="178" customWidth="1"/>
    <col min="1030" max="1031" width="22.42578125" style="178" customWidth="1"/>
    <col min="1032" max="1280" width="11.42578125" style="178"/>
    <col min="1281" max="1281" width="3.42578125" style="178" customWidth="1"/>
    <col min="1282" max="1282" width="54.42578125" style="178" customWidth="1"/>
    <col min="1283" max="1283" width="17" style="178" customWidth="1"/>
    <col min="1284" max="1284" width="17.28515625" style="178" customWidth="1"/>
    <col min="1285" max="1285" width="19.140625" style="178" customWidth="1"/>
    <col min="1286" max="1287" width="22.42578125" style="178" customWidth="1"/>
    <col min="1288" max="1536" width="11.42578125" style="178"/>
    <col min="1537" max="1537" width="3.42578125" style="178" customWidth="1"/>
    <col min="1538" max="1538" width="54.42578125" style="178" customWidth="1"/>
    <col min="1539" max="1539" width="17" style="178" customWidth="1"/>
    <col min="1540" max="1540" width="17.28515625" style="178" customWidth="1"/>
    <col min="1541" max="1541" width="19.140625" style="178" customWidth="1"/>
    <col min="1542" max="1543" width="22.42578125" style="178" customWidth="1"/>
    <col min="1544" max="1792" width="11.42578125" style="178"/>
    <col min="1793" max="1793" width="3.42578125" style="178" customWidth="1"/>
    <col min="1794" max="1794" width="54.42578125" style="178" customWidth="1"/>
    <col min="1795" max="1795" width="17" style="178" customWidth="1"/>
    <col min="1796" max="1796" width="17.28515625" style="178" customWidth="1"/>
    <col min="1797" max="1797" width="19.140625" style="178" customWidth="1"/>
    <col min="1798" max="1799" width="22.42578125" style="178" customWidth="1"/>
    <col min="1800" max="2048" width="11.42578125" style="178"/>
    <col min="2049" max="2049" width="3.42578125" style="178" customWidth="1"/>
    <col min="2050" max="2050" width="54.42578125" style="178" customWidth="1"/>
    <col min="2051" max="2051" width="17" style="178" customWidth="1"/>
    <col min="2052" max="2052" width="17.28515625" style="178" customWidth="1"/>
    <col min="2053" max="2053" width="19.140625" style="178" customWidth="1"/>
    <col min="2054" max="2055" width="22.42578125" style="178" customWidth="1"/>
    <col min="2056" max="2304" width="11.42578125" style="178"/>
    <col min="2305" max="2305" width="3.42578125" style="178" customWidth="1"/>
    <col min="2306" max="2306" width="54.42578125" style="178" customWidth="1"/>
    <col min="2307" max="2307" width="17" style="178" customWidth="1"/>
    <col min="2308" max="2308" width="17.28515625" style="178" customWidth="1"/>
    <col min="2309" max="2309" width="19.140625" style="178" customWidth="1"/>
    <col min="2310" max="2311" width="22.42578125" style="178" customWidth="1"/>
    <col min="2312" max="2560" width="11.42578125" style="178"/>
    <col min="2561" max="2561" width="3.42578125" style="178" customWidth="1"/>
    <col min="2562" max="2562" width="54.42578125" style="178" customWidth="1"/>
    <col min="2563" max="2563" width="17" style="178" customWidth="1"/>
    <col min="2564" max="2564" width="17.28515625" style="178" customWidth="1"/>
    <col min="2565" max="2565" width="19.140625" style="178" customWidth="1"/>
    <col min="2566" max="2567" width="22.42578125" style="178" customWidth="1"/>
    <col min="2568" max="2816" width="11.42578125" style="178"/>
    <col min="2817" max="2817" width="3.42578125" style="178" customWidth="1"/>
    <col min="2818" max="2818" width="54.42578125" style="178" customWidth="1"/>
    <col min="2819" max="2819" width="17" style="178" customWidth="1"/>
    <col min="2820" max="2820" width="17.28515625" style="178" customWidth="1"/>
    <col min="2821" max="2821" width="19.140625" style="178" customWidth="1"/>
    <col min="2822" max="2823" width="22.42578125" style="178" customWidth="1"/>
    <col min="2824" max="3072" width="11.42578125" style="178"/>
    <col min="3073" max="3073" width="3.42578125" style="178" customWidth="1"/>
    <col min="3074" max="3074" width="54.42578125" style="178" customWidth="1"/>
    <col min="3075" max="3075" width="17" style="178" customWidth="1"/>
    <col min="3076" max="3076" width="17.28515625" style="178" customWidth="1"/>
    <col min="3077" max="3077" width="19.140625" style="178" customWidth="1"/>
    <col min="3078" max="3079" width="22.42578125" style="178" customWidth="1"/>
    <col min="3080" max="3328" width="11.42578125" style="178"/>
    <col min="3329" max="3329" width="3.42578125" style="178" customWidth="1"/>
    <col min="3330" max="3330" width="54.42578125" style="178" customWidth="1"/>
    <col min="3331" max="3331" width="17" style="178" customWidth="1"/>
    <col min="3332" max="3332" width="17.28515625" style="178" customWidth="1"/>
    <col min="3333" max="3333" width="19.140625" style="178" customWidth="1"/>
    <col min="3334" max="3335" width="22.42578125" style="178" customWidth="1"/>
    <col min="3336" max="3584" width="11.42578125" style="178"/>
    <col min="3585" max="3585" width="3.42578125" style="178" customWidth="1"/>
    <col min="3586" max="3586" width="54.42578125" style="178" customWidth="1"/>
    <col min="3587" max="3587" width="17" style="178" customWidth="1"/>
    <col min="3588" max="3588" width="17.28515625" style="178" customWidth="1"/>
    <col min="3589" max="3589" width="19.140625" style="178" customWidth="1"/>
    <col min="3590" max="3591" width="22.42578125" style="178" customWidth="1"/>
    <col min="3592" max="3840" width="11.42578125" style="178"/>
    <col min="3841" max="3841" width="3.42578125" style="178" customWidth="1"/>
    <col min="3842" max="3842" width="54.42578125" style="178" customWidth="1"/>
    <col min="3843" max="3843" width="17" style="178" customWidth="1"/>
    <col min="3844" max="3844" width="17.28515625" style="178" customWidth="1"/>
    <col min="3845" max="3845" width="19.140625" style="178" customWidth="1"/>
    <col min="3846" max="3847" width="22.42578125" style="178" customWidth="1"/>
    <col min="3848" max="4096" width="11.42578125" style="178"/>
    <col min="4097" max="4097" width="3.42578125" style="178" customWidth="1"/>
    <col min="4098" max="4098" width="54.42578125" style="178" customWidth="1"/>
    <col min="4099" max="4099" width="17" style="178" customWidth="1"/>
    <col min="4100" max="4100" width="17.28515625" style="178" customWidth="1"/>
    <col min="4101" max="4101" width="19.140625" style="178" customWidth="1"/>
    <col min="4102" max="4103" width="22.42578125" style="178" customWidth="1"/>
    <col min="4104" max="4352" width="11.42578125" style="178"/>
    <col min="4353" max="4353" width="3.42578125" style="178" customWidth="1"/>
    <col min="4354" max="4354" width="54.42578125" style="178" customWidth="1"/>
    <col min="4355" max="4355" width="17" style="178" customWidth="1"/>
    <col min="4356" max="4356" width="17.28515625" style="178" customWidth="1"/>
    <col min="4357" max="4357" width="19.140625" style="178" customWidth="1"/>
    <col min="4358" max="4359" width="22.42578125" style="178" customWidth="1"/>
    <col min="4360" max="4608" width="11.42578125" style="178"/>
    <col min="4609" max="4609" width="3.42578125" style="178" customWidth="1"/>
    <col min="4610" max="4610" width="54.42578125" style="178" customWidth="1"/>
    <col min="4611" max="4611" width="17" style="178" customWidth="1"/>
    <col min="4612" max="4612" width="17.28515625" style="178" customWidth="1"/>
    <col min="4613" max="4613" width="19.140625" style="178" customWidth="1"/>
    <col min="4614" max="4615" width="22.42578125" style="178" customWidth="1"/>
    <col min="4616" max="4864" width="11.42578125" style="178"/>
    <col min="4865" max="4865" width="3.42578125" style="178" customWidth="1"/>
    <col min="4866" max="4866" width="54.42578125" style="178" customWidth="1"/>
    <col min="4867" max="4867" width="17" style="178" customWidth="1"/>
    <col min="4868" max="4868" width="17.28515625" style="178" customWidth="1"/>
    <col min="4869" max="4869" width="19.140625" style="178" customWidth="1"/>
    <col min="4870" max="4871" width="22.42578125" style="178" customWidth="1"/>
    <col min="4872" max="5120" width="11.42578125" style="178"/>
    <col min="5121" max="5121" width="3.42578125" style="178" customWidth="1"/>
    <col min="5122" max="5122" width="54.42578125" style="178" customWidth="1"/>
    <col min="5123" max="5123" width="17" style="178" customWidth="1"/>
    <col min="5124" max="5124" width="17.28515625" style="178" customWidth="1"/>
    <col min="5125" max="5125" width="19.140625" style="178" customWidth="1"/>
    <col min="5126" max="5127" width="22.42578125" style="178" customWidth="1"/>
    <col min="5128" max="5376" width="11.42578125" style="178"/>
    <col min="5377" max="5377" width="3.42578125" style="178" customWidth="1"/>
    <col min="5378" max="5378" width="54.42578125" style="178" customWidth="1"/>
    <col min="5379" max="5379" width="17" style="178" customWidth="1"/>
    <col min="5380" max="5380" width="17.28515625" style="178" customWidth="1"/>
    <col min="5381" max="5381" width="19.140625" style="178" customWidth="1"/>
    <col min="5382" max="5383" width="22.42578125" style="178" customWidth="1"/>
    <col min="5384" max="5632" width="11.42578125" style="178"/>
    <col min="5633" max="5633" width="3.42578125" style="178" customWidth="1"/>
    <col min="5634" max="5634" width="54.42578125" style="178" customWidth="1"/>
    <col min="5635" max="5635" width="17" style="178" customWidth="1"/>
    <col min="5636" max="5636" width="17.28515625" style="178" customWidth="1"/>
    <col min="5637" max="5637" width="19.140625" style="178" customWidth="1"/>
    <col min="5638" max="5639" width="22.42578125" style="178" customWidth="1"/>
    <col min="5640" max="5888" width="11.42578125" style="178"/>
    <col min="5889" max="5889" width="3.42578125" style="178" customWidth="1"/>
    <col min="5890" max="5890" width="54.42578125" style="178" customWidth="1"/>
    <col min="5891" max="5891" width="17" style="178" customWidth="1"/>
    <col min="5892" max="5892" width="17.28515625" style="178" customWidth="1"/>
    <col min="5893" max="5893" width="19.140625" style="178" customWidth="1"/>
    <col min="5894" max="5895" width="22.42578125" style="178" customWidth="1"/>
    <col min="5896" max="6144" width="11.42578125" style="178"/>
    <col min="6145" max="6145" width="3.42578125" style="178" customWidth="1"/>
    <col min="6146" max="6146" width="54.42578125" style="178" customWidth="1"/>
    <col min="6147" max="6147" width="17" style="178" customWidth="1"/>
    <col min="6148" max="6148" width="17.28515625" style="178" customWidth="1"/>
    <col min="6149" max="6149" width="19.140625" style="178" customWidth="1"/>
    <col min="6150" max="6151" width="22.42578125" style="178" customWidth="1"/>
    <col min="6152" max="6400" width="11.42578125" style="178"/>
    <col min="6401" max="6401" width="3.42578125" style="178" customWidth="1"/>
    <col min="6402" max="6402" width="54.42578125" style="178" customWidth="1"/>
    <col min="6403" max="6403" width="17" style="178" customWidth="1"/>
    <col min="6404" max="6404" width="17.28515625" style="178" customWidth="1"/>
    <col min="6405" max="6405" width="19.140625" style="178" customWidth="1"/>
    <col min="6406" max="6407" width="22.42578125" style="178" customWidth="1"/>
    <col min="6408" max="6656" width="11.42578125" style="178"/>
    <col min="6657" max="6657" width="3.42578125" style="178" customWidth="1"/>
    <col min="6658" max="6658" width="54.42578125" style="178" customWidth="1"/>
    <col min="6659" max="6659" width="17" style="178" customWidth="1"/>
    <col min="6660" max="6660" width="17.28515625" style="178" customWidth="1"/>
    <col min="6661" max="6661" width="19.140625" style="178" customWidth="1"/>
    <col min="6662" max="6663" width="22.42578125" style="178" customWidth="1"/>
    <col min="6664" max="6912" width="11.42578125" style="178"/>
    <col min="6913" max="6913" width="3.42578125" style="178" customWidth="1"/>
    <col min="6914" max="6914" width="54.42578125" style="178" customWidth="1"/>
    <col min="6915" max="6915" width="17" style="178" customWidth="1"/>
    <col min="6916" max="6916" width="17.28515625" style="178" customWidth="1"/>
    <col min="6917" max="6917" width="19.140625" style="178" customWidth="1"/>
    <col min="6918" max="6919" width="22.42578125" style="178" customWidth="1"/>
    <col min="6920" max="7168" width="11.42578125" style="178"/>
    <col min="7169" max="7169" width="3.42578125" style="178" customWidth="1"/>
    <col min="7170" max="7170" width="54.42578125" style="178" customWidth="1"/>
    <col min="7171" max="7171" width="17" style="178" customWidth="1"/>
    <col min="7172" max="7172" width="17.28515625" style="178" customWidth="1"/>
    <col min="7173" max="7173" width="19.140625" style="178" customWidth="1"/>
    <col min="7174" max="7175" width="22.42578125" style="178" customWidth="1"/>
    <col min="7176" max="7424" width="11.42578125" style="178"/>
    <col min="7425" max="7425" width="3.42578125" style="178" customWidth="1"/>
    <col min="7426" max="7426" width="54.42578125" style="178" customWidth="1"/>
    <col min="7427" max="7427" width="17" style="178" customWidth="1"/>
    <col min="7428" max="7428" width="17.28515625" style="178" customWidth="1"/>
    <col min="7429" max="7429" width="19.140625" style="178" customWidth="1"/>
    <col min="7430" max="7431" width="22.42578125" style="178" customWidth="1"/>
    <col min="7432" max="7680" width="11.42578125" style="178"/>
    <col min="7681" max="7681" width="3.42578125" style="178" customWidth="1"/>
    <col min="7682" max="7682" width="54.42578125" style="178" customWidth="1"/>
    <col min="7683" max="7683" width="17" style="178" customWidth="1"/>
    <col min="7684" max="7684" width="17.28515625" style="178" customWidth="1"/>
    <col min="7685" max="7685" width="19.140625" style="178" customWidth="1"/>
    <col min="7686" max="7687" width="22.42578125" style="178" customWidth="1"/>
    <col min="7688" max="7936" width="11.42578125" style="178"/>
    <col min="7937" max="7937" width="3.42578125" style="178" customWidth="1"/>
    <col min="7938" max="7938" width="54.42578125" style="178" customWidth="1"/>
    <col min="7939" max="7939" width="17" style="178" customWidth="1"/>
    <col min="7940" max="7940" width="17.28515625" style="178" customWidth="1"/>
    <col min="7941" max="7941" width="19.140625" style="178" customWidth="1"/>
    <col min="7942" max="7943" width="22.42578125" style="178" customWidth="1"/>
    <col min="7944" max="8192" width="11.42578125" style="178"/>
    <col min="8193" max="8193" width="3.42578125" style="178" customWidth="1"/>
    <col min="8194" max="8194" width="54.42578125" style="178" customWidth="1"/>
    <col min="8195" max="8195" width="17" style="178" customWidth="1"/>
    <col min="8196" max="8196" width="17.28515625" style="178" customWidth="1"/>
    <col min="8197" max="8197" width="19.140625" style="178" customWidth="1"/>
    <col min="8198" max="8199" width="22.42578125" style="178" customWidth="1"/>
    <col min="8200" max="8448" width="11.42578125" style="178"/>
    <col min="8449" max="8449" width="3.42578125" style="178" customWidth="1"/>
    <col min="8450" max="8450" width="54.42578125" style="178" customWidth="1"/>
    <col min="8451" max="8451" width="17" style="178" customWidth="1"/>
    <col min="8452" max="8452" width="17.28515625" style="178" customWidth="1"/>
    <col min="8453" max="8453" width="19.140625" style="178" customWidth="1"/>
    <col min="8454" max="8455" width="22.42578125" style="178" customWidth="1"/>
    <col min="8456" max="8704" width="11.42578125" style="178"/>
    <col min="8705" max="8705" width="3.42578125" style="178" customWidth="1"/>
    <col min="8706" max="8706" width="54.42578125" style="178" customWidth="1"/>
    <col min="8707" max="8707" width="17" style="178" customWidth="1"/>
    <col min="8708" max="8708" width="17.28515625" style="178" customWidth="1"/>
    <col min="8709" max="8709" width="19.140625" style="178" customWidth="1"/>
    <col min="8710" max="8711" width="22.42578125" style="178" customWidth="1"/>
    <col min="8712" max="8960" width="11.42578125" style="178"/>
    <col min="8961" max="8961" width="3.42578125" style="178" customWidth="1"/>
    <col min="8962" max="8962" width="54.42578125" style="178" customWidth="1"/>
    <col min="8963" max="8963" width="17" style="178" customWidth="1"/>
    <col min="8964" max="8964" width="17.28515625" style="178" customWidth="1"/>
    <col min="8965" max="8965" width="19.140625" style="178" customWidth="1"/>
    <col min="8966" max="8967" width="22.42578125" style="178" customWidth="1"/>
    <col min="8968" max="9216" width="11.42578125" style="178"/>
    <col min="9217" max="9217" width="3.42578125" style="178" customWidth="1"/>
    <col min="9218" max="9218" width="54.42578125" style="178" customWidth="1"/>
    <col min="9219" max="9219" width="17" style="178" customWidth="1"/>
    <col min="9220" max="9220" width="17.28515625" style="178" customWidth="1"/>
    <col min="9221" max="9221" width="19.140625" style="178" customWidth="1"/>
    <col min="9222" max="9223" width="22.42578125" style="178" customWidth="1"/>
    <col min="9224" max="9472" width="11.42578125" style="178"/>
    <col min="9473" max="9473" width="3.42578125" style="178" customWidth="1"/>
    <col min="9474" max="9474" width="54.42578125" style="178" customWidth="1"/>
    <col min="9475" max="9475" width="17" style="178" customWidth="1"/>
    <col min="9476" max="9476" width="17.28515625" style="178" customWidth="1"/>
    <col min="9477" max="9477" width="19.140625" style="178" customWidth="1"/>
    <col min="9478" max="9479" width="22.42578125" style="178" customWidth="1"/>
    <col min="9480" max="9728" width="11.42578125" style="178"/>
    <col min="9729" max="9729" width="3.42578125" style="178" customWidth="1"/>
    <col min="9730" max="9730" width="54.42578125" style="178" customWidth="1"/>
    <col min="9731" max="9731" width="17" style="178" customWidth="1"/>
    <col min="9732" max="9732" width="17.28515625" style="178" customWidth="1"/>
    <col min="9733" max="9733" width="19.140625" style="178" customWidth="1"/>
    <col min="9734" max="9735" width="22.42578125" style="178" customWidth="1"/>
    <col min="9736" max="9984" width="11.42578125" style="178"/>
    <col min="9985" max="9985" width="3.42578125" style="178" customWidth="1"/>
    <col min="9986" max="9986" width="54.42578125" style="178" customWidth="1"/>
    <col min="9987" max="9987" width="17" style="178" customWidth="1"/>
    <col min="9988" max="9988" width="17.28515625" style="178" customWidth="1"/>
    <col min="9989" max="9989" width="19.140625" style="178" customWidth="1"/>
    <col min="9990" max="9991" width="22.42578125" style="178" customWidth="1"/>
    <col min="9992" max="10240" width="11.42578125" style="178"/>
    <col min="10241" max="10241" width="3.42578125" style="178" customWidth="1"/>
    <col min="10242" max="10242" width="54.42578125" style="178" customWidth="1"/>
    <col min="10243" max="10243" width="17" style="178" customWidth="1"/>
    <col min="10244" max="10244" width="17.28515625" style="178" customWidth="1"/>
    <col min="10245" max="10245" width="19.140625" style="178" customWidth="1"/>
    <col min="10246" max="10247" width="22.42578125" style="178" customWidth="1"/>
    <col min="10248" max="10496" width="11.42578125" style="178"/>
    <col min="10497" max="10497" width="3.42578125" style="178" customWidth="1"/>
    <col min="10498" max="10498" width="54.42578125" style="178" customWidth="1"/>
    <col min="10499" max="10499" width="17" style="178" customWidth="1"/>
    <col min="10500" max="10500" width="17.28515625" style="178" customWidth="1"/>
    <col min="10501" max="10501" width="19.140625" style="178" customWidth="1"/>
    <col min="10502" max="10503" width="22.42578125" style="178" customWidth="1"/>
    <col min="10504" max="10752" width="11.42578125" style="178"/>
    <col min="10753" max="10753" width="3.42578125" style="178" customWidth="1"/>
    <col min="10754" max="10754" width="54.42578125" style="178" customWidth="1"/>
    <col min="10755" max="10755" width="17" style="178" customWidth="1"/>
    <col min="10756" max="10756" width="17.28515625" style="178" customWidth="1"/>
    <col min="10757" max="10757" width="19.140625" style="178" customWidth="1"/>
    <col min="10758" max="10759" width="22.42578125" style="178" customWidth="1"/>
    <col min="10760" max="11008" width="11.42578125" style="178"/>
    <col min="11009" max="11009" width="3.42578125" style="178" customWidth="1"/>
    <col min="11010" max="11010" width="54.42578125" style="178" customWidth="1"/>
    <col min="11011" max="11011" width="17" style="178" customWidth="1"/>
    <col min="11012" max="11012" width="17.28515625" style="178" customWidth="1"/>
    <col min="11013" max="11013" width="19.140625" style="178" customWidth="1"/>
    <col min="11014" max="11015" width="22.42578125" style="178" customWidth="1"/>
    <col min="11016" max="11264" width="11.42578125" style="178"/>
    <col min="11265" max="11265" width="3.42578125" style="178" customWidth="1"/>
    <col min="11266" max="11266" width="54.42578125" style="178" customWidth="1"/>
    <col min="11267" max="11267" width="17" style="178" customWidth="1"/>
    <col min="11268" max="11268" width="17.28515625" style="178" customWidth="1"/>
    <col min="11269" max="11269" width="19.140625" style="178" customWidth="1"/>
    <col min="11270" max="11271" width="22.42578125" style="178" customWidth="1"/>
    <col min="11272" max="11520" width="11.42578125" style="178"/>
    <col min="11521" max="11521" width="3.42578125" style="178" customWidth="1"/>
    <col min="11522" max="11522" width="54.42578125" style="178" customWidth="1"/>
    <col min="11523" max="11523" width="17" style="178" customWidth="1"/>
    <col min="11524" max="11524" width="17.28515625" style="178" customWidth="1"/>
    <col min="11525" max="11525" width="19.140625" style="178" customWidth="1"/>
    <col min="11526" max="11527" width="22.42578125" style="178" customWidth="1"/>
    <col min="11528" max="11776" width="11.42578125" style="178"/>
    <col min="11777" max="11777" width="3.42578125" style="178" customWidth="1"/>
    <col min="11778" max="11778" width="54.42578125" style="178" customWidth="1"/>
    <col min="11779" max="11779" width="17" style="178" customWidth="1"/>
    <col min="11780" max="11780" width="17.28515625" style="178" customWidth="1"/>
    <col min="11781" max="11781" width="19.140625" style="178" customWidth="1"/>
    <col min="11782" max="11783" width="22.42578125" style="178" customWidth="1"/>
    <col min="11784" max="12032" width="11.42578125" style="178"/>
    <col min="12033" max="12033" width="3.42578125" style="178" customWidth="1"/>
    <col min="12034" max="12034" width="54.42578125" style="178" customWidth="1"/>
    <col min="12035" max="12035" width="17" style="178" customWidth="1"/>
    <col min="12036" max="12036" width="17.28515625" style="178" customWidth="1"/>
    <col min="12037" max="12037" width="19.140625" style="178" customWidth="1"/>
    <col min="12038" max="12039" width="22.42578125" style="178" customWidth="1"/>
    <col min="12040" max="12288" width="11.42578125" style="178"/>
    <col min="12289" max="12289" width="3.42578125" style="178" customWidth="1"/>
    <col min="12290" max="12290" width="54.42578125" style="178" customWidth="1"/>
    <col min="12291" max="12291" width="17" style="178" customWidth="1"/>
    <col min="12292" max="12292" width="17.28515625" style="178" customWidth="1"/>
    <col min="12293" max="12293" width="19.140625" style="178" customWidth="1"/>
    <col min="12294" max="12295" width="22.42578125" style="178" customWidth="1"/>
    <col min="12296" max="12544" width="11.42578125" style="178"/>
    <col min="12545" max="12545" width="3.42578125" style="178" customWidth="1"/>
    <col min="12546" max="12546" width="54.42578125" style="178" customWidth="1"/>
    <col min="12547" max="12547" width="17" style="178" customWidth="1"/>
    <col min="12548" max="12548" width="17.28515625" style="178" customWidth="1"/>
    <col min="12549" max="12549" width="19.140625" style="178" customWidth="1"/>
    <col min="12550" max="12551" width="22.42578125" style="178" customWidth="1"/>
    <col min="12552" max="12800" width="11.42578125" style="178"/>
    <col min="12801" max="12801" width="3.42578125" style="178" customWidth="1"/>
    <col min="12802" max="12802" width="54.42578125" style="178" customWidth="1"/>
    <col min="12803" max="12803" width="17" style="178" customWidth="1"/>
    <col min="12804" max="12804" width="17.28515625" style="178" customWidth="1"/>
    <col min="12805" max="12805" width="19.140625" style="178" customWidth="1"/>
    <col min="12806" max="12807" width="22.42578125" style="178" customWidth="1"/>
    <col min="12808" max="13056" width="11.42578125" style="178"/>
    <col min="13057" max="13057" width="3.42578125" style="178" customWidth="1"/>
    <col min="13058" max="13058" width="54.42578125" style="178" customWidth="1"/>
    <col min="13059" max="13059" width="17" style="178" customWidth="1"/>
    <col min="13060" max="13060" width="17.28515625" style="178" customWidth="1"/>
    <col min="13061" max="13061" width="19.140625" style="178" customWidth="1"/>
    <col min="13062" max="13063" width="22.42578125" style="178" customWidth="1"/>
    <col min="13064" max="13312" width="11.42578125" style="178"/>
    <col min="13313" max="13313" width="3.42578125" style="178" customWidth="1"/>
    <col min="13314" max="13314" width="54.42578125" style="178" customWidth="1"/>
    <col min="13315" max="13315" width="17" style="178" customWidth="1"/>
    <col min="13316" max="13316" width="17.28515625" style="178" customWidth="1"/>
    <col min="13317" max="13317" width="19.140625" style="178" customWidth="1"/>
    <col min="13318" max="13319" width="22.42578125" style="178" customWidth="1"/>
    <col min="13320" max="13568" width="11.42578125" style="178"/>
    <col min="13569" max="13569" width="3.42578125" style="178" customWidth="1"/>
    <col min="13570" max="13570" width="54.42578125" style="178" customWidth="1"/>
    <col min="13571" max="13571" width="17" style="178" customWidth="1"/>
    <col min="13572" max="13572" width="17.28515625" style="178" customWidth="1"/>
    <col min="13573" max="13573" width="19.140625" style="178" customWidth="1"/>
    <col min="13574" max="13575" width="22.42578125" style="178" customWidth="1"/>
    <col min="13576" max="13824" width="11.42578125" style="178"/>
    <col min="13825" max="13825" width="3.42578125" style="178" customWidth="1"/>
    <col min="13826" max="13826" width="54.42578125" style="178" customWidth="1"/>
    <col min="13827" max="13827" width="17" style="178" customWidth="1"/>
    <col min="13828" max="13828" width="17.28515625" style="178" customWidth="1"/>
    <col min="13829" max="13829" width="19.140625" style="178" customWidth="1"/>
    <col min="13830" max="13831" width="22.42578125" style="178" customWidth="1"/>
    <col min="13832" max="14080" width="11.42578125" style="178"/>
    <col min="14081" max="14081" width="3.42578125" style="178" customWidth="1"/>
    <col min="14082" max="14082" width="54.42578125" style="178" customWidth="1"/>
    <col min="14083" max="14083" width="17" style="178" customWidth="1"/>
    <col min="14084" max="14084" width="17.28515625" style="178" customWidth="1"/>
    <col min="14085" max="14085" width="19.140625" style="178" customWidth="1"/>
    <col min="14086" max="14087" width="22.42578125" style="178" customWidth="1"/>
    <col min="14088" max="14336" width="11.42578125" style="178"/>
    <col min="14337" max="14337" width="3.42578125" style="178" customWidth="1"/>
    <col min="14338" max="14338" width="54.42578125" style="178" customWidth="1"/>
    <col min="14339" max="14339" width="17" style="178" customWidth="1"/>
    <col min="14340" max="14340" width="17.28515625" style="178" customWidth="1"/>
    <col min="14341" max="14341" width="19.140625" style="178" customWidth="1"/>
    <col min="14342" max="14343" width="22.42578125" style="178" customWidth="1"/>
    <col min="14344" max="14592" width="11.42578125" style="178"/>
    <col min="14593" max="14593" width="3.42578125" style="178" customWidth="1"/>
    <col min="14594" max="14594" width="54.42578125" style="178" customWidth="1"/>
    <col min="14595" max="14595" width="17" style="178" customWidth="1"/>
    <col min="14596" max="14596" width="17.28515625" style="178" customWidth="1"/>
    <col min="14597" max="14597" width="19.140625" style="178" customWidth="1"/>
    <col min="14598" max="14599" width="22.42578125" style="178" customWidth="1"/>
    <col min="14600" max="14848" width="11.42578125" style="178"/>
    <col min="14849" max="14849" width="3.42578125" style="178" customWidth="1"/>
    <col min="14850" max="14850" width="54.42578125" style="178" customWidth="1"/>
    <col min="14851" max="14851" width="17" style="178" customWidth="1"/>
    <col min="14852" max="14852" width="17.28515625" style="178" customWidth="1"/>
    <col min="14853" max="14853" width="19.140625" style="178" customWidth="1"/>
    <col min="14854" max="14855" width="22.42578125" style="178" customWidth="1"/>
    <col min="14856" max="15104" width="11.42578125" style="178"/>
    <col min="15105" max="15105" width="3.42578125" style="178" customWidth="1"/>
    <col min="15106" max="15106" width="54.42578125" style="178" customWidth="1"/>
    <col min="15107" max="15107" width="17" style="178" customWidth="1"/>
    <col min="15108" max="15108" width="17.28515625" style="178" customWidth="1"/>
    <col min="15109" max="15109" width="19.140625" style="178" customWidth="1"/>
    <col min="15110" max="15111" width="22.42578125" style="178" customWidth="1"/>
    <col min="15112" max="15360" width="11.42578125" style="178"/>
    <col min="15361" max="15361" width="3.42578125" style="178" customWidth="1"/>
    <col min="15362" max="15362" width="54.42578125" style="178" customWidth="1"/>
    <col min="15363" max="15363" width="17" style="178" customWidth="1"/>
    <col min="15364" max="15364" width="17.28515625" style="178" customWidth="1"/>
    <col min="15365" max="15365" width="19.140625" style="178" customWidth="1"/>
    <col min="15366" max="15367" width="22.42578125" style="178" customWidth="1"/>
    <col min="15368" max="15616" width="11.42578125" style="178"/>
    <col min="15617" max="15617" width="3.42578125" style="178" customWidth="1"/>
    <col min="15618" max="15618" width="54.42578125" style="178" customWidth="1"/>
    <col min="15619" max="15619" width="17" style="178" customWidth="1"/>
    <col min="15620" max="15620" width="17.28515625" style="178" customWidth="1"/>
    <col min="15621" max="15621" width="19.140625" style="178" customWidth="1"/>
    <col min="15622" max="15623" width="22.42578125" style="178" customWidth="1"/>
    <col min="15624" max="15872" width="11.42578125" style="178"/>
    <col min="15873" max="15873" width="3.42578125" style="178" customWidth="1"/>
    <col min="15874" max="15874" width="54.42578125" style="178" customWidth="1"/>
    <col min="15875" max="15875" width="17" style="178" customWidth="1"/>
    <col min="15876" max="15876" width="17.28515625" style="178" customWidth="1"/>
    <col min="15877" max="15877" width="19.140625" style="178" customWidth="1"/>
    <col min="15878" max="15879" width="22.42578125" style="178" customWidth="1"/>
    <col min="15880" max="16128" width="11.42578125" style="178"/>
    <col min="16129" max="16129" width="3.42578125" style="178" customWidth="1"/>
    <col min="16130" max="16130" width="54.42578125" style="178" customWidth="1"/>
    <col min="16131" max="16131" width="17" style="178" customWidth="1"/>
    <col min="16132" max="16132" width="17.28515625" style="178" customWidth="1"/>
    <col min="16133" max="16133" width="19.140625" style="178" customWidth="1"/>
    <col min="16134" max="16135" width="22.42578125" style="178" customWidth="1"/>
    <col min="16136" max="16384" width="11.42578125" style="178"/>
  </cols>
  <sheetData>
    <row r="1" spans="1:7" ht="28.5" customHeight="1">
      <c r="A1" s="725" t="s">
        <v>620</v>
      </c>
      <c r="B1" s="726"/>
      <c r="C1" s="726"/>
      <c r="D1" s="726"/>
      <c r="E1" s="726"/>
      <c r="F1" s="726"/>
      <c r="G1" s="727"/>
    </row>
    <row r="2" spans="1:7">
      <c r="A2" s="728" t="s">
        <v>621</v>
      </c>
      <c r="B2" s="729"/>
      <c r="C2" s="729"/>
      <c r="D2" s="729"/>
      <c r="E2" s="729"/>
      <c r="F2" s="729"/>
      <c r="G2" s="730"/>
    </row>
    <row r="3" spans="1:7">
      <c r="A3" s="731"/>
      <c r="B3" s="732"/>
      <c r="C3" s="732"/>
      <c r="D3" s="732"/>
      <c r="E3" s="732"/>
      <c r="F3" s="732"/>
      <c r="G3" s="733"/>
    </row>
    <row r="4" spans="1:7" ht="14.25" customHeight="1">
      <c r="A4" s="734" t="s">
        <v>622</v>
      </c>
      <c r="B4" s="735"/>
      <c r="C4" s="735"/>
      <c r="D4" s="735"/>
      <c r="E4" s="735"/>
      <c r="F4" s="735" t="s">
        <v>623</v>
      </c>
      <c r="G4" s="736"/>
    </row>
    <row r="5" spans="1:7" ht="12.75" customHeight="1">
      <c r="A5" s="737" t="s">
        <v>624</v>
      </c>
      <c r="B5" s="738"/>
      <c r="C5" s="738"/>
      <c r="D5" s="738" t="s">
        <v>625</v>
      </c>
      <c r="E5" s="738"/>
      <c r="F5" s="739" t="s">
        <v>626</v>
      </c>
      <c r="G5" s="740" t="s">
        <v>627</v>
      </c>
    </row>
    <row r="6" spans="1:7" ht="18" customHeight="1">
      <c r="A6" s="741" t="s">
        <v>628</v>
      </c>
      <c r="B6" s="742"/>
      <c r="C6" s="742"/>
      <c r="D6" s="742" t="s">
        <v>629</v>
      </c>
      <c r="E6" s="742"/>
      <c r="F6" s="743">
        <v>43101</v>
      </c>
      <c r="G6" s="744">
        <v>43465</v>
      </c>
    </row>
    <row r="7" spans="1:7" ht="12.75" customHeight="1">
      <c r="A7" s="745"/>
      <c r="B7" s="746"/>
      <c r="C7" s="747"/>
      <c r="D7" s="747"/>
      <c r="E7" s="747"/>
      <c r="F7" s="747"/>
      <c r="G7" s="748"/>
    </row>
    <row r="8" spans="1:7" ht="22.5" customHeight="1" thickBot="1">
      <c r="A8" s="749"/>
      <c r="B8" s="750"/>
      <c r="C8" s="751"/>
      <c r="D8" s="751"/>
      <c r="E8" s="752"/>
      <c r="F8" s="753"/>
      <c r="G8" s="754"/>
    </row>
    <row r="9" spans="1:7" ht="131.25" customHeight="1">
      <c r="A9" s="755"/>
      <c r="B9" s="756" t="s">
        <v>630</v>
      </c>
      <c r="C9" s="757"/>
      <c r="D9" s="757"/>
      <c r="E9" s="757"/>
      <c r="F9" s="757"/>
      <c r="G9" s="758"/>
    </row>
    <row r="10" spans="1:7">
      <c r="A10" s="749"/>
      <c r="B10" s="759"/>
      <c r="C10" s="760"/>
      <c r="D10" s="760"/>
      <c r="E10" s="760"/>
      <c r="F10" s="760"/>
      <c r="G10" s="761"/>
    </row>
    <row r="11" spans="1:7">
      <c r="A11" s="749"/>
      <c r="B11" s="759"/>
      <c r="C11" s="760"/>
      <c r="D11" s="760"/>
      <c r="E11" s="760"/>
      <c r="F11" s="760"/>
      <c r="G11" s="761"/>
    </row>
    <row r="12" spans="1:7">
      <c r="A12" s="749"/>
      <c r="B12" s="759"/>
      <c r="C12" s="760"/>
      <c r="D12" s="760"/>
      <c r="E12" s="760"/>
      <c r="F12" s="760"/>
      <c r="G12" s="761"/>
    </row>
    <row r="13" spans="1:7">
      <c r="A13" s="749"/>
      <c r="B13" s="759"/>
      <c r="C13" s="760"/>
      <c r="D13" s="760"/>
      <c r="E13" s="760"/>
      <c r="F13" s="760"/>
      <c r="G13" s="761"/>
    </row>
    <row r="14" spans="1:7">
      <c r="A14" s="749"/>
      <c r="B14" s="759"/>
      <c r="C14" s="760"/>
      <c r="D14" s="760"/>
      <c r="E14" s="760"/>
      <c r="F14" s="760"/>
      <c r="G14" s="761"/>
    </row>
    <row r="15" spans="1:7">
      <c r="A15" s="749"/>
      <c r="B15" s="759"/>
      <c r="C15" s="760"/>
      <c r="D15" s="760"/>
      <c r="E15" s="760"/>
      <c r="F15" s="760"/>
      <c r="G15" s="761"/>
    </row>
    <row r="16" spans="1:7">
      <c r="A16" s="749"/>
      <c r="B16" s="759"/>
      <c r="C16" s="760"/>
      <c r="D16" s="760"/>
      <c r="E16" s="760"/>
      <c r="F16" s="760"/>
      <c r="G16" s="761"/>
    </row>
    <row r="17" spans="1:7">
      <c r="A17" s="749"/>
      <c r="B17" s="759"/>
      <c r="C17" s="760"/>
      <c r="D17" s="760"/>
      <c r="E17" s="760"/>
      <c r="F17" s="760"/>
      <c r="G17" s="761"/>
    </row>
    <row r="18" spans="1:7">
      <c r="A18" s="749"/>
      <c r="B18" s="759"/>
      <c r="C18" s="760"/>
      <c r="D18" s="760"/>
      <c r="E18" s="760"/>
      <c r="F18" s="760"/>
      <c r="G18" s="761"/>
    </row>
    <row r="19" spans="1:7">
      <c r="A19" s="749"/>
      <c r="B19" s="759"/>
      <c r="C19" s="760"/>
      <c r="D19" s="760"/>
      <c r="E19" s="760"/>
      <c r="F19" s="760"/>
      <c r="G19" s="761"/>
    </row>
    <row r="20" spans="1:7">
      <c r="A20" s="749"/>
      <c r="B20" s="759"/>
      <c r="C20" s="760"/>
      <c r="D20" s="760"/>
      <c r="E20" s="760"/>
      <c r="F20" s="760"/>
      <c r="G20" s="761"/>
    </row>
    <row r="21" spans="1:7">
      <c r="A21" s="749"/>
      <c r="B21" s="759"/>
      <c r="C21" s="760"/>
      <c r="D21" s="760"/>
      <c r="E21" s="760"/>
      <c r="F21" s="760"/>
      <c r="G21" s="761"/>
    </row>
    <row r="22" spans="1:7">
      <c r="A22" s="749"/>
      <c r="B22" s="759"/>
      <c r="C22" s="760"/>
      <c r="D22" s="760"/>
      <c r="E22" s="760"/>
      <c r="F22" s="760"/>
      <c r="G22" s="761"/>
    </row>
    <row r="23" spans="1:7">
      <c r="A23" s="749"/>
      <c r="B23" s="759"/>
      <c r="C23" s="760"/>
      <c r="D23" s="760"/>
      <c r="E23" s="760"/>
      <c r="F23" s="760"/>
      <c r="G23" s="761"/>
    </row>
    <row r="24" spans="1:7">
      <c r="A24" s="749"/>
      <c r="B24" s="759"/>
      <c r="C24" s="760"/>
      <c r="D24" s="760"/>
      <c r="E24" s="760"/>
      <c r="F24" s="760"/>
      <c r="G24" s="761"/>
    </row>
    <row r="25" spans="1:7">
      <c r="A25" s="749"/>
      <c r="B25" s="759"/>
      <c r="C25" s="760"/>
      <c r="D25" s="760"/>
      <c r="E25" s="760"/>
      <c r="F25" s="760"/>
      <c r="G25" s="761"/>
    </row>
    <row r="26" spans="1:7">
      <c r="A26" s="749"/>
      <c r="B26" s="759"/>
      <c r="C26" s="760"/>
      <c r="D26" s="760"/>
      <c r="E26" s="760"/>
      <c r="F26" s="760"/>
      <c r="G26" s="761"/>
    </row>
    <row r="27" spans="1:7">
      <c r="A27" s="749"/>
      <c r="B27" s="759"/>
      <c r="C27" s="760"/>
      <c r="D27" s="760"/>
      <c r="E27" s="760"/>
      <c r="F27" s="760"/>
      <c r="G27" s="761"/>
    </row>
    <row r="28" spans="1:7">
      <c r="A28" s="749"/>
      <c r="B28" s="759"/>
      <c r="C28" s="760"/>
      <c r="D28" s="760"/>
      <c r="E28" s="760"/>
      <c r="F28" s="760"/>
      <c r="G28" s="761"/>
    </row>
    <row r="29" spans="1:7">
      <c r="A29" s="749"/>
      <c r="B29" s="759"/>
      <c r="C29" s="760"/>
      <c r="D29" s="760"/>
      <c r="E29" s="760"/>
      <c r="F29" s="760"/>
      <c r="G29" s="761"/>
    </row>
    <row r="30" spans="1:7">
      <c r="A30" s="749"/>
      <c r="B30" s="759"/>
      <c r="C30" s="760"/>
      <c r="D30" s="760"/>
      <c r="E30" s="760"/>
      <c r="F30" s="760"/>
      <c r="G30" s="761"/>
    </row>
    <row r="31" spans="1:7">
      <c r="A31" s="749"/>
      <c r="B31" s="759"/>
      <c r="C31" s="760"/>
      <c r="D31" s="760"/>
      <c r="E31" s="760"/>
      <c r="F31" s="760"/>
      <c r="G31" s="761"/>
    </row>
    <row r="32" spans="1:7">
      <c r="A32" s="749"/>
      <c r="B32" s="759"/>
      <c r="C32" s="760"/>
      <c r="D32" s="760"/>
      <c r="E32" s="760"/>
      <c r="F32" s="760"/>
      <c r="G32" s="761"/>
    </row>
    <row r="33" spans="1:7">
      <c r="A33" s="749"/>
      <c r="B33" s="759"/>
      <c r="C33" s="760"/>
      <c r="D33" s="760"/>
      <c r="E33" s="760"/>
      <c r="F33" s="760"/>
      <c r="G33" s="761"/>
    </row>
    <row r="34" spans="1:7">
      <c r="A34" s="749"/>
      <c r="B34" s="759"/>
      <c r="C34" s="760"/>
      <c r="D34" s="760"/>
      <c r="E34" s="760"/>
      <c r="F34" s="760"/>
      <c r="G34" s="761"/>
    </row>
    <row r="35" spans="1:7">
      <c r="A35" s="749"/>
      <c r="B35" s="759"/>
      <c r="C35" s="760"/>
      <c r="D35" s="760"/>
      <c r="E35" s="760"/>
      <c r="F35" s="760"/>
      <c r="G35" s="761"/>
    </row>
    <row r="36" spans="1:7">
      <c r="A36" s="749"/>
      <c r="B36" s="759"/>
      <c r="C36" s="760"/>
      <c r="D36" s="760"/>
      <c r="E36" s="760"/>
      <c r="F36" s="760"/>
      <c r="G36" s="761"/>
    </row>
    <row r="37" spans="1:7">
      <c r="A37" s="749"/>
      <c r="B37" s="759"/>
      <c r="C37" s="760"/>
      <c r="D37" s="760"/>
      <c r="E37" s="760"/>
      <c r="F37" s="760"/>
      <c r="G37" s="761"/>
    </row>
    <row r="38" spans="1:7">
      <c r="A38" s="749"/>
      <c r="B38" s="759"/>
      <c r="C38" s="760"/>
      <c r="D38" s="760"/>
      <c r="E38" s="760"/>
      <c r="F38" s="760"/>
      <c r="G38" s="761"/>
    </row>
    <row r="39" spans="1:7">
      <c r="A39" s="749"/>
      <c r="B39" s="759"/>
      <c r="C39" s="760"/>
      <c r="D39" s="760"/>
      <c r="E39" s="760"/>
      <c r="F39" s="760"/>
      <c r="G39" s="761"/>
    </row>
    <row r="40" spans="1:7">
      <c r="A40" s="749"/>
      <c r="B40" s="759"/>
      <c r="C40" s="760"/>
      <c r="D40" s="760"/>
      <c r="E40" s="760"/>
      <c r="F40" s="760"/>
      <c r="G40" s="761"/>
    </row>
    <row r="41" spans="1:7">
      <c r="A41" s="749"/>
      <c r="B41" s="759"/>
      <c r="C41" s="760"/>
      <c r="D41" s="760"/>
      <c r="E41" s="760"/>
      <c r="F41" s="760"/>
      <c r="G41" s="761"/>
    </row>
    <row r="42" spans="1:7" s="763" customFormat="1">
      <c r="A42" s="762"/>
      <c r="B42" s="759"/>
      <c r="C42" s="760"/>
      <c r="D42" s="760"/>
      <c r="E42" s="760"/>
      <c r="F42" s="760"/>
      <c r="G42" s="761"/>
    </row>
    <row r="43" spans="1:7" ht="109.5" customHeight="1">
      <c r="A43" s="749"/>
      <c r="B43" s="759"/>
      <c r="C43" s="760"/>
      <c r="D43" s="760"/>
      <c r="E43" s="760"/>
      <c r="F43" s="760"/>
      <c r="G43" s="761"/>
    </row>
    <row r="44" spans="1:7" ht="409.5" customHeight="1" thickBot="1">
      <c r="A44" s="749"/>
      <c r="B44" s="764"/>
      <c r="C44" s="765"/>
      <c r="D44" s="765"/>
      <c r="E44" s="765"/>
      <c r="F44" s="765"/>
      <c r="G44" s="766"/>
    </row>
    <row r="45" spans="1:7">
      <c r="A45" s="749"/>
      <c r="B45" s="750"/>
      <c r="C45" s="750"/>
      <c r="D45" s="750"/>
      <c r="E45" s="750"/>
      <c r="F45" s="750"/>
      <c r="G45" s="767"/>
    </row>
    <row r="46" spans="1:7">
      <c r="A46" s="749"/>
      <c r="B46" s="768" t="s">
        <v>631</v>
      </c>
      <c r="C46" s="750"/>
      <c r="D46" s="750"/>
      <c r="E46" s="750"/>
      <c r="F46" s="750"/>
      <c r="G46" s="767"/>
    </row>
    <row r="47" spans="1:7">
      <c r="A47" s="749"/>
      <c r="B47" s="750"/>
      <c r="C47" s="750"/>
      <c r="D47" s="750"/>
      <c r="E47" s="750"/>
      <c r="F47" s="750"/>
      <c r="G47" s="767"/>
    </row>
    <row r="48" spans="1:7">
      <c r="A48" s="749"/>
      <c r="B48" s="750"/>
      <c r="C48" s="750"/>
      <c r="D48" s="750"/>
      <c r="E48" s="750"/>
      <c r="F48" s="750"/>
      <c r="G48" s="767"/>
    </row>
    <row r="49" spans="1:7" ht="15">
      <c r="A49" s="749"/>
      <c r="B49" s="769" t="s">
        <v>632</v>
      </c>
      <c r="C49" s="750"/>
      <c r="D49" s="750"/>
      <c r="E49" s="750"/>
      <c r="F49" s="750"/>
      <c r="G49" s="767"/>
    </row>
    <row r="50" spans="1:7" ht="13.5" thickBot="1">
      <c r="A50" s="749"/>
      <c r="B50" s="750"/>
      <c r="C50" s="750"/>
      <c r="D50" s="750"/>
      <c r="E50" s="750"/>
      <c r="F50" s="750"/>
      <c r="G50" s="767"/>
    </row>
    <row r="51" spans="1:7" ht="13.5" thickBot="1">
      <c r="A51" s="749"/>
      <c r="B51" s="770" t="s">
        <v>58</v>
      </c>
      <c r="C51" s="771">
        <v>43555</v>
      </c>
      <c r="D51" s="771">
        <v>43190</v>
      </c>
      <c r="E51" s="750"/>
      <c r="F51" s="750"/>
      <c r="G51" s="767"/>
    </row>
    <row r="52" spans="1:7">
      <c r="A52" s="749"/>
      <c r="B52" s="772" t="s">
        <v>59</v>
      </c>
      <c r="C52" s="773">
        <v>2134722897</v>
      </c>
      <c r="D52" s="773">
        <v>1682439062</v>
      </c>
      <c r="E52" s="750"/>
      <c r="F52" s="750"/>
      <c r="G52" s="767"/>
    </row>
    <row r="53" spans="1:7">
      <c r="A53" s="749"/>
      <c r="B53" s="772" t="s">
        <v>60</v>
      </c>
      <c r="C53" s="773">
        <v>136675505</v>
      </c>
      <c r="D53" s="773">
        <v>141961907</v>
      </c>
      <c r="E53" s="750"/>
      <c r="F53" s="750"/>
      <c r="G53" s="767"/>
    </row>
    <row r="54" spans="1:7" ht="13.5" thickBot="1">
      <c r="A54" s="749"/>
      <c r="B54" s="772" t="s">
        <v>61</v>
      </c>
      <c r="C54" s="774">
        <v>5136268143</v>
      </c>
      <c r="D54" s="774">
        <v>551984903</v>
      </c>
      <c r="E54" s="750"/>
      <c r="F54" s="750"/>
      <c r="G54" s="767"/>
    </row>
    <row r="55" spans="1:7" ht="13.5" thickBot="1">
      <c r="A55" s="749"/>
      <c r="B55" s="770" t="s">
        <v>62</v>
      </c>
      <c r="C55" s="775">
        <v>7407666545</v>
      </c>
      <c r="D55" s="775">
        <v>2376385872</v>
      </c>
      <c r="E55" s="750"/>
      <c r="F55" s="750"/>
      <c r="G55" s="767"/>
    </row>
    <row r="56" spans="1:7">
      <c r="A56" s="749"/>
      <c r="B56" s="750"/>
      <c r="C56" s="750"/>
      <c r="D56" s="750"/>
      <c r="E56" s="750"/>
      <c r="F56" s="750"/>
      <c r="G56" s="767"/>
    </row>
    <row r="57" spans="1:7">
      <c r="A57" s="749"/>
      <c r="B57" s="750"/>
      <c r="C57" s="750"/>
      <c r="D57" s="750"/>
      <c r="E57" s="750"/>
      <c r="F57" s="750"/>
      <c r="G57" s="767"/>
    </row>
    <row r="58" spans="1:7">
      <c r="A58" s="749"/>
      <c r="B58" s="768" t="s">
        <v>633</v>
      </c>
      <c r="C58" s="750"/>
      <c r="D58" s="750"/>
      <c r="E58" s="750"/>
      <c r="F58" s="750"/>
      <c r="G58" s="767"/>
    </row>
    <row r="59" spans="1:7" ht="21.75" customHeight="1">
      <c r="A59" s="749"/>
      <c r="B59" s="768" t="s">
        <v>634</v>
      </c>
      <c r="C59" s="750"/>
      <c r="D59" s="750"/>
      <c r="E59" s="750"/>
      <c r="F59" s="750"/>
      <c r="G59" s="767"/>
    </row>
    <row r="60" spans="1:7">
      <c r="A60" s="749"/>
      <c r="B60" s="750"/>
      <c r="C60" s="750"/>
      <c r="D60" s="750"/>
      <c r="E60" s="750"/>
      <c r="F60" s="750"/>
      <c r="G60" s="767"/>
    </row>
    <row r="61" spans="1:7">
      <c r="A61" s="749"/>
      <c r="B61" s="49" t="s">
        <v>58</v>
      </c>
      <c r="C61" s="50">
        <v>43555</v>
      </c>
      <c r="D61" s="50">
        <v>43190</v>
      </c>
      <c r="E61" s="750"/>
      <c r="F61" s="750"/>
      <c r="G61" s="767"/>
    </row>
    <row r="62" spans="1:7">
      <c r="A62" s="749"/>
      <c r="B62" s="51" t="s">
        <v>72</v>
      </c>
      <c r="C62" s="51">
        <v>0</v>
      </c>
      <c r="D62" s="51">
        <v>2197112000</v>
      </c>
      <c r="E62" s="750"/>
      <c r="F62" s="750"/>
      <c r="G62" s="767"/>
    </row>
    <row r="63" spans="1:7">
      <c r="A63" s="749"/>
      <c r="B63" s="51" t="s">
        <v>591</v>
      </c>
      <c r="C63" s="51">
        <v>100000000</v>
      </c>
      <c r="D63" s="51">
        <v>0</v>
      </c>
      <c r="E63" s="750"/>
      <c r="F63" s="750"/>
      <c r="G63" s="767"/>
    </row>
    <row r="64" spans="1:7">
      <c r="A64" s="749"/>
      <c r="B64" s="51" t="s">
        <v>177</v>
      </c>
      <c r="C64" s="51">
        <v>2000000000</v>
      </c>
      <c r="D64" s="51">
        <v>2000000000</v>
      </c>
      <c r="E64" s="750"/>
      <c r="F64" s="750"/>
      <c r="G64" s="767"/>
    </row>
    <row r="65" spans="1:7">
      <c r="A65" s="749"/>
      <c r="B65" s="51" t="s">
        <v>73</v>
      </c>
      <c r="C65" s="56">
        <v>196219743</v>
      </c>
      <c r="D65" s="56">
        <v>459260229</v>
      </c>
      <c r="E65" s="750"/>
      <c r="F65" s="750"/>
      <c r="G65" s="767"/>
    </row>
    <row r="66" spans="1:7">
      <c r="A66" s="749"/>
      <c r="B66" s="51" t="s">
        <v>174</v>
      </c>
      <c r="C66" s="56">
        <v>0</v>
      </c>
      <c r="D66" s="56">
        <v>362501746</v>
      </c>
      <c r="E66" s="750"/>
      <c r="F66" s="750"/>
      <c r="G66" s="767"/>
    </row>
    <row r="67" spans="1:7">
      <c r="A67" s="749"/>
      <c r="B67" s="51" t="s">
        <v>239</v>
      </c>
      <c r="C67" s="51">
        <v>0</v>
      </c>
      <c r="D67" s="51">
        <v>551122405</v>
      </c>
      <c r="E67" s="750"/>
      <c r="F67" s="750"/>
      <c r="G67" s="767"/>
    </row>
    <row r="68" spans="1:7">
      <c r="A68" s="749"/>
      <c r="B68" s="51" t="s">
        <v>223</v>
      </c>
      <c r="C68" s="51">
        <v>1024205477</v>
      </c>
      <c r="D68" s="51">
        <v>1001561641</v>
      </c>
      <c r="E68" s="750"/>
      <c r="F68" s="750"/>
      <c r="G68" s="767"/>
    </row>
    <row r="69" spans="1:7">
      <c r="A69" s="749"/>
      <c r="B69" s="51" t="s">
        <v>575</v>
      </c>
      <c r="C69" s="51">
        <v>-22643838</v>
      </c>
      <c r="D69" s="51">
        <v>-780820</v>
      </c>
      <c r="E69" s="750"/>
      <c r="F69" s="750"/>
      <c r="G69" s="767"/>
    </row>
    <row r="70" spans="1:7" ht="13.5" thickBot="1">
      <c r="A70" s="749"/>
      <c r="B70" s="57" t="s">
        <v>62</v>
      </c>
      <c r="C70" s="54">
        <v>3297781382</v>
      </c>
      <c r="D70" s="54">
        <v>6570777201</v>
      </c>
      <c r="E70" s="750"/>
      <c r="F70" s="750"/>
      <c r="G70" s="767"/>
    </row>
    <row r="71" spans="1:7" ht="13.5" thickTop="1">
      <c r="A71" s="749"/>
      <c r="B71" s="55"/>
      <c r="C71" s="48"/>
      <c r="D71" s="48"/>
      <c r="E71" s="750"/>
      <c r="F71" s="750"/>
      <c r="G71" s="767"/>
    </row>
    <row r="72" spans="1:7">
      <c r="A72" s="749"/>
      <c r="B72" s="48" t="s">
        <v>74</v>
      </c>
      <c r="C72" s="48">
        <v>1001561639</v>
      </c>
      <c r="D72" s="48">
        <v>550341585</v>
      </c>
      <c r="E72" s="750"/>
      <c r="F72" s="750"/>
      <c r="G72" s="767"/>
    </row>
    <row r="73" spans="1:7">
      <c r="A73" s="749"/>
      <c r="B73" s="48" t="s">
        <v>75</v>
      </c>
      <c r="C73" s="48">
        <v>2296219743</v>
      </c>
      <c r="D73" s="48">
        <v>6020435616</v>
      </c>
      <c r="E73" s="750"/>
      <c r="F73" s="750"/>
      <c r="G73" s="767"/>
    </row>
    <row r="74" spans="1:7">
      <c r="A74" s="749"/>
      <c r="B74" s="750"/>
      <c r="C74" s="750"/>
      <c r="D74" s="750"/>
      <c r="E74" s="750"/>
      <c r="F74" s="750"/>
      <c r="G74" s="767"/>
    </row>
    <row r="75" spans="1:7" ht="15.75">
      <c r="A75" s="749"/>
      <c r="B75" s="776" t="s">
        <v>635</v>
      </c>
      <c r="C75" s="750"/>
      <c r="D75" s="750"/>
      <c r="E75" s="750"/>
      <c r="F75" s="750"/>
      <c r="G75" s="767"/>
    </row>
    <row r="76" spans="1:7">
      <c r="A76" s="749"/>
      <c r="B76" s="750"/>
      <c r="C76" s="750"/>
      <c r="D76" s="750"/>
      <c r="E76" s="750"/>
      <c r="F76" s="750"/>
      <c r="G76" s="767"/>
    </row>
    <row r="77" spans="1:7">
      <c r="A77" s="749"/>
      <c r="B77" s="768" t="s">
        <v>636</v>
      </c>
      <c r="C77" s="750"/>
      <c r="D77" s="750"/>
      <c r="E77" s="750"/>
      <c r="F77" s="750"/>
      <c r="G77" s="767"/>
    </row>
    <row r="78" spans="1:7">
      <c r="A78" s="749"/>
      <c r="B78" s="750"/>
      <c r="C78" s="750"/>
      <c r="D78" s="750"/>
      <c r="E78" s="750"/>
      <c r="F78" s="750"/>
      <c r="G78" s="767"/>
    </row>
    <row r="79" spans="1:7">
      <c r="A79" s="749"/>
      <c r="B79" s="49" t="s">
        <v>58</v>
      </c>
      <c r="C79" s="50">
        <v>43555</v>
      </c>
      <c r="D79" s="50">
        <v>43190</v>
      </c>
      <c r="E79" s="750"/>
      <c r="F79" s="750"/>
      <c r="G79" s="767"/>
    </row>
    <row r="80" spans="1:7">
      <c r="A80" s="749"/>
      <c r="B80" s="52" t="s">
        <v>76</v>
      </c>
      <c r="C80" s="51">
        <v>180414557164</v>
      </c>
      <c r="D80" s="51">
        <v>148723749125</v>
      </c>
      <c r="E80" s="750"/>
      <c r="F80" s="750"/>
      <c r="G80" s="767"/>
    </row>
    <row r="81" spans="1:7">
      <c r="A81" s="749"/>
      <c r="B81" s="52" t="s">
        <v>592</v>
      </c>
      <c r="C81" s="51">
        <v>-1606772738</v>
      </c>
      <c r="D81" s="51">
        <v>0</v>
      </c>
      <c r="E81" s="750"/>
      <c r="F81" s="750"/>
      <c r="G81" s="767"/>
    </row>
    <row r="82" spans="1:7">
      <c r="A82" s="749"/>
      <c r="B82" s="52" t="s">
        <v>77</v>
      </c>
      <c r="C82" s="51">
        <v>20991631729</v>
      </c>
      <c r="D82" s="51">
        <v>25449014522</v>
      </c>
      <c r="E82" s="750"/>
      <c r="F82" s="750"/>
      <c r="G82" s="767"/>
    </row>
    <row r="83" spans="1:7">
      <c r="A83" s="749"/>
      <c r="B83" s="52" t="s">
        <v>593</v>
      </c>
      <c r="C83" s="51">
        <v>-179255304</v>
      </c>
      <c r="D83" s="51">
        <v>0</v>
      </c>
      <c r="E83" s="750"/>
      <c r="F83" s="750"/>
      <c r="G83" s="767"/>
    </row>
    <row r="84" spans="1:7">
      <c r="A84" s="749"/>
      <c r="B84" s="58" t="s">
        <v>78</v>
      </c>
      <c r="C84" s="51">
        <v>18072455</v>
      </c>
      <c r="D84" s="51">
        <v>60424145</v>
      </c>
      <c r="E84" s="750"/>
      <c r="F84" s="750"/>
      <c r="G84" s="767"/>
    </row>
    <row r="85" spans="1:7">
      <c r="A85" s="749"/>
      <c r="B85" s="58" t="s">
        <v>79</v>
      </c>
      <c r="C85" s="51">
        <v>2927506444</v>
      </c>
      <c r="D85" s="51">
        <v>5051568794</v>
      </c>
      <c r="E85" s="750"/>
      <c r="F85" s="750"/>
      <c r="G85" s="767"/>
    </row>
    <row r="86" spans="1:7">
      <c r="A86" s="749"/>
      <c r="B86" s="58" t="s">
        <v>80</v>
      </c>
      <c r="C86" s="51">
        <v>3469169539</v>
      </c>
      <c r="D86" s="51">
        <v>0</v>
      </c>
      <c r="E86" s="750"/>
      <c r="F86" s="750"/>
      <c r="G86" s="767"/>
    </row>
    <row r="87" spans="1:7" ht="13.5" thickBot="1">
      <c r="A87" s="749"/>
      <c r="B87" s="59" t="s">
        <v>62</v>
      </c>
      <c r="C87" s="54">
        <v>206034909289</v>
      </c>
      <c r="D87" s="54">
        <v>179284756586</v>
      </c>
      <c r="E87" s="750"/>
      <c r="F87" s="750"/>
      <c r="G87" s="767"/>
    </row>
    <row r="88" spans="1:7" ht="13.5" thickTop="1">
      <c r="A88" s="749"/>
      <c r="B88" s="55"/>
      <c r="C88" s="48"/>
      <c r="D88" s="48"/>
      <c r="E88" s="750"/>
      <c r="F88" s="750"/>
      <c r="G88" s="767"/>
    </row>
    <row r="89" spans="1:7">
      <c r="A89" s="749"/>
      <c r="B89" s="55" t="s">
        <v>74</v>
      </c>
      <c r="C89" s="48">
        <v>181753363325</v>
      </c>
      <c r="D89" s="48">
        <v>153835742064</v>
      </c>
      <c r="E89" s="750"/>
      <c r="F89" s="750"/>
      <c r="G89" s="767"/>
    </row>
    <row r="90" spans="1:7">
      <c r="A90" s="749"/>
      <c r="B90" s="55" t="s">
        <v>75</v>
      </c>
      <c r="C90" s="48">
        <v>24281545964</v>
      </c>
      <c r="D90" s="48">
        <v>25449014522</v>
      </c>
      <c r="E90" s="750"/>
      <c r="F90" s="750"/>
      <c r="G90" s="767"/>
    </row>
    <row r="91" spans="1:7">
      <c r="A91" s="749"/>
      <c r="B91" s="750"/>
      <c r="C91" s="750"/>
      <c r="D91" s="750"/>
      <c r="E91" s="750"/>
      <c r="F91" s="750"/>
      <c r="G91" s="767"/>
    </row>
    <row r="92" spans="1:7" ht="14.25" customHeight="1">
      <c r="A92" s="749"/>
      <c r="B92" s="777" t="s">
        <v>637</v>
      </c>
      <c r="C92" s="777"/>
      <c r="D92" s="777"/>
      <c r="E92" s="750"/>
      <c r="F92" s="750"/>
      <c r="G92" s="767"/>
    </row>
    <row r="93" spans="1:7" ht="27.75" customHeight="1">
      <c r="A93" s="749"/>
      <c r="B93" s="777"/>
      <c r="C93" s="777"/>
      <c r="D93" s="777"/>
      <c r="E93" s="750"/>
      <c r="F93" s="750"/>
      <c r="G93" s="767"/>
    </row>
    <row r="94" spans="1:7">
      <c r="A94" s="749"/>
      <c r="B94" s="750"/>
      <c r="C94" s="750"/>
      <c r="D94" s="750"/>
      <c r="E94" s="750"/>
      <c r="F94" s="750"/>
      <c r="G94" s="767"/>
    </row>
    <row r="95" spans="1:7">
      <c r="A95" s="749"/>
      <c r="B95" s="768" t="s">
        <v>638</v>
      </c>
      <c r="C95" s="750"/>
      <c r="D95" s="750"/>
      <c r="E95" s="750"/>
      <c r="F95" s="750"/>
      <c r="G95" s="767"/>
    </row>
    <row r="96" spans="1:7">
      <c r="A96" s="749"/>
      <c r="B96" s="750"/>
      <c r="C96" s="750"/>
      <c r="D96" s="750"/>
      <c r="E96" s="750"/>
      <c r="F96" s="750"/>
      <c r="G96" s="767"/>
    </row>
    <row r="97" spans="1:7">
      <c r="A97" s="749"/>
      <c r="B97" s="768" t="s">
        <v>639</v>
      </c>
      <c r="C97" s="750"/>
      <c r="D97" s="750"/>
      <c r="E97" s="750"/>
      <c r="F97" s="750"/>
      <c r="G97" s="767"/>
    </row>
    <row r="98" spans="1:7">
      <c r="A98" s="749"/>
      <c r="B98" s="750"/>
      <c r="C98" s="750"/>
      <c r="D98" s="750"/>
      <c r="E98" s="750"/>
      <c r="F98" s="750"/>
      <c r="G98" s="767"/>
    </row>
    <row r="99" spans="1:7">
      <c r="A99" s="749"/>
      <c r="B99" s="49" t="s">
        <v>58</v>
      </c>
      <c r="C99" s="112">
        <v>43555</v>
      </c>
      <c r="D99" s="112">
        <v>43190</v>
      </c>
      <c r="E99" s="750"/>
      <c r="F99" s="750"/>
      <c r="G99" s="767"/>
    </row>
    <row r="100" spans="1:7">
      <c r="A100" s="749"/>
      <c r="B100" s="172" t="s">
        <v>81</v>
      </c>
      <c r="C100" s="173">
        <v>30411109</v>
      </c>
      <c r="D100" s="640">
        <v>578366</v>
      </c>
      <c r="E100" s="750"/>
      <c r="F100" s="750"/>
      <c r="G100" s="767"/>
    </row>
    <row r="101" spans="1:7">
      <c r="A101" s="749"/>
      <c r="B101" s="174" t="s">
        <v>169</v>
      </c>
      <c r="C101" s="175">
        <v>39205338</v>
      </c>
      <c r="D101" s="641">
        <v>24900851</v>
      </c>
      <c r="E101" s="750"/>
      <c r="F101" s="750"/>
      <c r="G101" s="767"/>
    </row>
    <row r="102" spans="1:7">
      <c r="A102" s="749"/>
      <c r="B102" s="174" t="s">
        <v>200</v>
      </c>
      <c r="C102" s="175">
        <v>11290036</v>
      </c>
      <c r="D102" s="641">
        <v>7836074</v>
      </c>
      <c r="E102" s="750"/>
      <c r="F102" s="750"/>
      <c r="G102" s="767"/>
    </row>
    <row r="103" spans="1:7">
      <c r="A103" s="749"/>
      <c r="B103" s="176" t="s">
        <v>82</v>
      </c>
      <c r="C103" s="175">
        <v>21759668</v>
      </c>
      <c r="D103" s="641">
        <v>9802537</v>
      </c>
      <c r="E103" s="750"/>
      <c r="F103" s="750"/>
      <c r="G103" s="767"/>
    </row>
    <row r="104" spans="1:7">
      <c r="A104" s="749"/>
      <c r="B104" s="176" t="s">
        <v>83</v>
      </c>
      <c r="C104" s="175">
        <v>-4570000</v>
      </c>
      <c r="D104" s="641">
        <v>46019000</v>
      </c>
      <c r="E104" s="750"/>
      <c r="F104" s="750"/>
      <c r="G104" s="767"/>
    </row>
    <row r="105" spans="1:7">
      <c r="A105" s="749"/>
      <c r="B105" s="176" t="s">
        <v>209</v>
      </c>
      <c r="C105" s="175">
        <v>5500000</v>
      </c>
      <c r="D105" s="641">
        <v>85696805</v>
      </c>
      <c r="E105" s="750"/>
      <c r="F105" s="750"/>
      <c r="G105" s="767"/>
    </row>
    <row r="106" spans="1:7">
      <c r="A106" s="749"/>
      <c r="B106" s="176" t="s">
        <v>84</v>
      </c>
      <c r="C106" s="175">
        <v>280134524</v>
      </c>
      <c r="D106" s="641">
        <v>261534524</v>
      </c>
      <c r="E106" s="750"/>
      <c r="F106" s="750"/>
      <c r="G106" s="767"/>
    </row>
    <row r="107" spans="1:7">
      <c r="A107" s="749"/>
      <c r="B107" s="176" t="s">
        <v>85</v>
      </c>
      <c r="C107" s="175">
        <v>161357758</v>
      </c>
      <c r="D107" s="641">
        <v>132532668</v>
      </c>
      <c r="E107" s="750"/>
      <c r="F107" s="750"/>
      <c r="G107" s="767"/>
    </row>
    <row r="108" spans="1:7">
      <c r="A108" s="749"/>
      <c r="B108" s="176" t="s">
        <v>86</v>
      </c>
      <c r="C108" s="175">
        <v>251089708</v>
      </c>
      <c r="D108" s="641">
        <v>301195542</v>
      </c>
      <c r="E108" s="750"/>
      <c r="F108" s="750"/>
      <c r="G108" s="767"/>
    </row>
    <row r="109" spans="1:7">
      <c r="A109" s="749"/>
      <c r="B109" s="176" t="s">
        <v>87</v>
      </c>
      <c r="C109" s="175">
        <v>179508897</v>
      </c>
      <c r="D109" s="641">
        <v>35238079</v>
      </c>
      <c r="E109" s="750"/>
      <c r="F109" s="750"/>
      <c r="G109" s="767"/>
    </row>
    <row r="110" spans="1:7">
      <c r="A110" s="749"/>
      <c r="B110" s="176" t="s">
        <v>88</v>
      </c>
      <c r="C110" s="175">
        <v>45283651</v>
      </c>
      <c r="D110" s="641">
        <v>44956378</v>
      </c>
      <c r="E110" s="750"/>
      <c r="F110" s="750"/>
      <c r="G110" s="767"/>
    </row>
    <row r="111" spans="1:7">
      <c r="A111" s="749"/>
      <c r="B111" s="176" t="s">
        <v>89</v>
      </c>
      <c r="C111" s="175">
        <v>2998452</v>
      </c>
      <c r="D111" s="177">
        <v>6609319</v>
      </c>
      <c r="E111" s="750"/>
      <c r="F111" s="750"/>
      <c r="G111" s="767"/>
    </row>
    <row r="112" spans="1:7">
      <c r="A112" s="749"/>
      <c r="B112" s="176" t="s">
        <v>90</v>
      </c>
      <c r="C112" s="175">
        <v>173752100</v>
      </c>
      <c r="D112" s="641">
        <v>0</v>
      </c>
      <c r="E112" s="750"/>
      <c r="F112" s="750"/>
      <c r="G112" s="767"/>
    </row>
    <row r="113" spans="1:7">
      <c r="A113" s="749"/>
      <c r="B113" s="176" t="s">
        <v>91</v>
      </c>
      <c r="C113" s="175">
        <v>-2237207</v>
      </c>
      <c r="D113" s="641">
        <v>69849</v>
      </c>
      <c r="E113" s="750"/>
      <c r="F113" s="750"/>
      <c r="G113" s="767"/>
    </row>
    <row r="114" spans="1:7">
      <c r="A114" s="749"/>
      <c r="B114" s="176" t="s">
        <v>92</v>
      </c>
      <c r="C114" s="175">
        <v>5927115</v>
      </c>
      <c r="D114" s="641">
        <v>322540</v>
      </c>
      <c r="E114" s="750"/>
      <c r="F114" s="750"/>
      <c r="G114" s="767"/>
    </row>
    <row r="115" spans="1:7">
      <c r="A115" s="749"/>
      <c r="B115" s="176" t="s">
        <v>93</v>
      </c>
      <c r="C115" s="175">
        <v>0</v>
      </c>
      <c r="D115" s="641">
        <v>0</v>
      </c>
      <c r="E115" s="750"/>
      <c r="F115" s="750"/>
      <c r="G115" s="767"/>
    </row>
    <row r="116" spans="1:7">
      <c r="A116" s="749"/>
      <c r="B116" s="176" t="s">
        <v>94</v>
      </c>
      <c r="C116" s="175">
        <v>3346012</v>
      </c>
      <c r="D116" s="641">
        <v>3926012</v>
      </c>
      <c r="E116" s="750"/>
      <c r="F116" s="750"/>
      <c r="G116" s="767"/>
    </row>
    <row r="117" spans="1:7">
      <c r="A117" s="749"/>
      <c r="B117" s="176" t="s">
        <v>95</v>
      </c>
      <c r="C117" s="175">
        <v>24700720</v>
      </c>
      <c r="D117" s="641">
        <v>0</v>
      </c>
      <c r="E117" s="750"/>
      <c r="F117" s="750"/>
      <c r="G117" s="767"/>
    </row>
    <row r="118" spans="1:7">
      <c r="A118" s="749"/>
      <c r="B118" s="176" t="s">
        <v>97</v>
      </c>
      <c r="C118" s="175">
        <v>260757454</v>
      </c>
      <c r="D118" s="641">
        <v>211620256</v>
      </c>
      <c r="E118" s="750"/>
      <c r="F118" s="750"/>
      <c r="G118" s="767"/>
    </row>
    <row r="119" spans="1:7">
      <c r="A119" s="749"/>
      <c r="B119" s="176" t="s">
        <v>98</v>
      </c>
      <c r="C119" s="175">
        <v>0</v>
      </c>
      <c r="D119" s="641">
        <v>10140000</v>
      </c>
      <c r="E119" s="750"/>
      <c r="F119" s="750"/>
      <c r="G119" s="767"/>
    </row>
    <row r="120" spans="1:7">
      <c r="A120" s="749"/>
      <c r="B120" s="176" t="s">
        <v>99</v>
      </c>
      <c r="C120" s="175">
        <v>277909036</v>
      </c>
      <c r="D120" s="641">
        <v>674410591</v>
      </c>
      <c r="E120" s="750"/>
      <c r="F120" s="750"/>
      <c r="G120" s="767"/>
    </row>
    <row r="121" spans="1:7">
      <c r="A121" s="749"/>
      <c r="B121" s="176" t="s">
        <v>101</v>
      </c>
      <c r="C121" s="175">
        <v>0</v>
      </c>
      <c r="D121" s="641">
        <v>0</v>
      </c>
      <c r="E121" s="750"/>
      <c r="F121" s="750"/>
      <c r="G121" s="767"/>
    </row>
    <row r="122" spans="1:7">
      <c r="A122" s="749"/>
      <c r="B122" s="176" t="s">
        <v>102</v>
      </c>
      <c r="C122" s="175">
        <v>0</v>
      </c>
      <c r="D122" s="641">
        <v>38707820</v>
      </c>
      <c r="E122" s="750"/>
      <c r="F122" s="750"/>
      <c r="G122" s="767"/>
    </row>
    <row r="123" spans="1:7">
      <c r="A123" s="749"/>
      <c r="B123" s="176" t="s">
        <v>603</v>
      </c>
      <c r="C123" s="175">
        <v>19186169</v>
      </c>
      <c r="D123" s="641"/>
      <c r="E123" s="750"/>
      <c r="F123" s="750"/>
      <c r="G123" s="767"/>
    </row>
    <row r="124" spans="1:7">
      <c r="A124" s="749"/>
      <c r="B124" s="176" t="s">
        <v>238</v>
      </c>
      <c r="C124" s="175">
        <v>88089872</v>
      </c>
      <c r="D124" s="641">
        <v>124213648</v>
      </c>
      <c r="E124" s="750"/>
      <c r="F124" s="750"/>
      <c r="G124" s="767"/>
    </row>
    <row r="125" spans="1:7">
      <c r="A125" s="749"/>
      <c r="B125" s="176" t="s">
        <v>599</v>
      </c>
      <c r="C125" s="175">
        <v>23157883.636363626</v>
      </c>
      <c r="D125" s="641"/>
      <c r="E125" s="750"/>
      <c r="F125" s="750"/>
      <c r="G125" s="767"/>
    </row>
    <row r="126" spans="1:7">
      <c r="A126" s="749"/>
      <c r="B126" s="176" t="s">
        <v>600</v>
      </c>
      <c r="C126" s="175">
        <v>26466799.636363648</v>
      </c>
      <c r="D126" s="641"/>
      <c r="E126" s="750"/>
      <c r="F126" s="750"/>
      <c r="G126" s="767"/>
    </row>
    <row r="127" spans="1:7">
      <c r="A127" s="749"/>
      <c r="B127" s="176" t="s">
        <v>240</v>
      </c>
      <c r="C127" s="175">
        <v>1338934676</v>
      </c>
      <c r="D127" s="641">
        <v>1892669217</v>
      </c>
      <c r="E127" s="750"/>
      <c r="F127" s="750"/>
      <c r="G127" s="767"/>
    </row>
    <row r="128" spans="1:7">
      <c r="A128" s="749"/>
      <c r="B128" s="176" t="s">
        <v>574</v>
      </c>
      <c r="C128" s="175">
        <v>5138070578</v>
      </c>
      <c r="D128" s="641">
        <v>8944101798</v>
      </c>
      <c r="E128" s="750"/>
      <c r="F128" s="750"/>
      <c r="G128" s="767"/>
    </row>
    <row r="129" spans="1:7">
      <c r="A129" s="749"/>
      <c r="B129" s="176" t="s">
        <v>237</v>
      </c>
      <c r="C129" s="175">
        <v>-5138070578</v>
      </c>
      <c r="D129" s="641">
        <v>-8944101798</v>
      </c>
      <c r="E129" s="750"/>
      <c r="F129" s="750"/>
      <c r="G129" s="767"/>
    </row>
    <row r="130" spans="1:7" ht="13.5" thickBot="1">
      <c r="A130" s="749"/>
      <c r="B130" s="59" t="s">
        <v>62</v>
      </c>
      <c r="C130" s="54">
        <v>3263959771.272727</v>
      </c>
      <c r="D130" s="54">
        <v>3912980076</v>
      </c>
      <c r="E130" s="750"/>
      <c r="F130" s="750"/>
      <c r="G130" s="767"/>
    </row>
    <row r="131" spans="1:7" ht="13.5" thickTop="1">
      <c r="A131" s="749"/>
      <c r="B131" s="55"/>
      <c r="C131" s="48"/>
      <c r="D131" s="48"/>
      <c r="E131" s="750"/>
      <c r="F131" s="750"/>
      <c r="G131" s="767"/>
    </row>
    <row r="132" spans="1:7">
      <c r="A132" s="749"/>
      <c r="B132" s="55" t="s">
        <v>74</v>
      </c>
      <c r="C132" s="48">
        <v>3263959771.272727</v>
      </c>
      <c r="D132" s="48">
        <v>3912980076</v>
      </c>
      <c r="E132" s="750"/>
      <c r="F132" s="750"/>
      <c r="G132" s="767"/>
    </row>
    <row r="133" spans="1:7">
      <c r="A133" s="749"/>
      <c r="B133" s="55" t="s">
        <v>75</v>
      </c>
      <c r="C133" s="48">
        <v>0</v>
      </c>
      <c r="D133" s="48">
        <v>0</v>
      </c>
      <c r="E133" s="750"/>
      <c r="F133" s="750"/>
      <c r="G133" s="767"/>
    </row>
    <row r="134" spans="1:7">
      <c r="A134" s="749"/>
      <c r="B134" s="750"/>
      <c r="C134" s="750"/>
      <c r="D134" s="750"/>
      <c r="E134" s="750"/>
      <c r="F134" s="750"/>
      <c r="G134" s="767"/>
    </row>
    <row r="135" spans="1:7">
      <c r="A135" s="749"/>
      <c r="B135" s="778" t="s">
        <v>640</v>
      </c>
      <c r="C135" s="779"/>
      <c r="D135" s="779"/>
      <c r="E135" s="750"/>
      <c r="F135" s="750"/>
      <c r="G135" s="767"/>
    </row>
    <row r="136" spans="1:7">
      <c r="A136" s="749"/>
      <c r="B136" s="750"/>
      <c r="C136" s="750"/>
      <c r="D136" s="750"/>
      <c r="E136" s="750"/>
      <c r="F136" s="750"/>
      <c r="G136" s="767"/>
    </row>
    <row r="137" spans="1:7" ht="15">
      <c r="A137" s="749"/>
      <c r="B137" s="769" t="s">
        <v>641</v>
      </c>
      <c r="C137" s="750"/>
      <c r="D137" s="750"/>
      <c r="E137" s="750"/>
      <c r="F137" s="750"/>
      <c r="G137" s="767"/>
    </row>
    <row r="138" spans="1:7">
      <c r="A138" s="749"/>
      <c r="B138" s="750"/>
      <c r="C138" s="750"/>
      <c r="D138" s="750"/>
      <c r="E138" s="750"/>
      <c r="F138" s="750"/>
      <c r="G138" s="767"/>
    </row>
    <row r="139" spans="1:7">
      <c r="A139" s="749"/>
      <c r="B139" s="60" t="s">
        <v>58</v>
      </c>
      <c r="C139" s="50">
        <v>43555</v>
      </c>
      <c r="D139" s="50">
        <v>43190</v>
      </c>
      <c r="E139" s="750"/>
      <c r="F139" s="750"/>
      <c r="G139" s="767"/>
    </row>
    <row r="140" spans="1:7">
      <c r="A140" s="749"/>
      <c r="B140" s="61" t="s">
        <v>103</v>
      </c>
      <c r="C140" s="51">
        <v>17670143238</v>
      </c>
      <c r="D140" s="51">
        <v>14836681575</v>
      </c>
      <c r="E140" s="750"/>
      <c r="F140" s="750"/>
      <c r="G140" s="767"/>
    </row>
    <row r="141" spans="1:7">
      <c r="A141" s="749"/>
      <c r="B141" s="63" t="s">
        <v>104</v>
      </c>
      <c r="C141" s="51">
        <v>120888934</v>
      </c>
      <c r="D141" s="51">
        <v>170667503</v>
      </c>
      <c r="E141" s="750"/>
      <c r="F141" s="750"/>
      <c r="G141" s="767"/>
    </row>
    <row r="142" spans="1:7">
      <c r="A142" s="749"/>
      <c r="B142" s="63" t="s">
        <v>105</v>
      </c>
      <c r="C142" s="51">
        <v>9726543</v>
      </c>
      <c r="D142" s="51">
        <v>16769496</v>
      </c>
      <c r="E142" s="750"/>
      <c r="F142" s="750"/>
      <c r="G142" s="767"/>
    </row>
    <row r="143" spans="1:7">
      <c r="A143" s="749"/>
      <c r="B143" s="63" t="s">
        <v>106</v>
      </c>
      <c r="C143" s="51">
        <v>202410900</v>
      </c>
      <c r="D143" s="51">
        <v>504080048</v>
      </c>
      <c r="E143" s="750"/>
      <c r="F143" s="750"/>
      <c r="G143" s="767"/>
    </row>
    <row r="144" spans="1:7" ht="13.5" thickBot="1">
      <c r="A144" s="749"/>
      <c r="B144" s="57" t="s">
        <v>62</v>
      </c>
      <c r="C144" s="54">
        <v>18003169615</v>
      </c>
      <c r="D144" s="54">
        <v>15528198622</v>
      </c>
      <c r="E144" s="750"/>
      <c r="F144" s="750"/>
      <c r="G144" s="767"/>
    </row>
    <row r="145" spans="1:7" ht="13.5" thickTop="1">
      <c r="A145" s="749"/>
      <c r="B145" s="750"/>
      <c r="C145" s="750"/>
      <c r="D145" s="750"/>
      <c r="E145" s="750"/>
      <c r="F145" s="750"/>
      <c r="G145" s="767"/>
    </row>
    <row r="146" spans="1:7">
      <c r="A146" s="749"/>
      <c r="B146" s="750"/>
      <c r="C146" s="750"/>
      <c r="D146" s="750"/>
      <c r="E146" s="750"/>
      <c r="F146" s="750"/>
      <c r="G146" s="767"/>
    </row>
    <row r="147" spans="1:7">
      <c r="A147" s="749"/>
      <c r="B147" s="768" t="s">
        <v>642</v>
      </c>
      <c r="C147" s="750"/>
      <c r="D147" s="750"/>
      <c r="E147" s="750"/>
      <c r="F147" s="750"/>
      <c r="G147" s="767"/>
    </row>
    <row r="148" spans="1:7">
      <c r="A148" s="749"/>
      <c r="B148" s="750"/>
      <c r="C148" s="750"/>
      <c r="D148" s="750"/>
      <c r="E148" s="750"/>
      <c r="F148" s="750"/>
      <c r="G148" s="767"/>
    </row>
    <row r="149" spans="1:7" ht="15">
      <c r="A149" s="749"/>
      <c r="B149" s="769" t="s">
        <v>643</v>
      </c>
      <c r="C149" s="750"/>
      <c r="D149" s="750"/>
      <c r="E149" s="750"/>
      <c r="F149" s="750"/>
      <c r="G149" s="767"/>
    </row>
    <row r="150" spans="1:7">
      <c r="A150" s="749"/>
      <c r="B150" s="750"/>
      <c r="C150" s="750"/>
      <c r="D150" s="750"/>
      <c r="E150" s="750"/>
      <c r="F150" s="750"/>
      <c r="G150" s="767"/>
    </row>
    <row r="151" spans="1:7">
      <c r="A151" s="749"/>
      <c r="B151" s="60" t="s">
        <v>58</v>
      </c>
      <c r="C151" s="50">
        <v>43555</v>
      </c>
      <c r="D151" s="50">
        <v>43190</v>
      </c>
      <c r="E151" s="750"/>
      <c r="F151" s="750"/>
      <c r="G151" s="767"/>
    </row>
    <row r="152" spans="1:7">
      <c r="A152" s="749"/>
      <c r="B152" s="63" t="s">
        <v>107</v>
      </c>
      <c r="C152" s="51">
        <v>1215100101</v>
      </c>
      <c r="D152" s="51">
        <v>240249986</v>
      </c>
      <c r="E152" s="750"/>
      <c r="F152" s="750"/>
      <c r="G152" s="767"/>
    </row>
    <row r="153" spans="1:7">
      <c r="A153" s="749"/>
      <c r="B153" s="62" t="s">
        <v>108</v>
      </c>
      <c r="C153" s="51">
        <v>-200838867</v>
      </c>
      <c r="D153" s="51">
        <v>-153582663</v>
      </c>
      <c r="E153" s="750"/>
      <c r="F153" s="750"/>
      <c r="G153" s="767"/>
    </row>
    <row r="154" spans="1:7">
      <c r="A154" s="749"/>
      <c r="B154" s="63" t="s">
        <v>109</v>
      </c>
      <c r="C154" s="56">
        <v>678462564</v>
      </c>
      <c r="D154" s="56">
        <v>678462564</v>
      </c>
      <c r="E154" s="750"/>
      <c r="F154" s="750"/>
      <c r="G154" s="767"/>
    </row>
    <row r="155" spans="1:7">
      <c r="A155" s="749"/>
      <c r="B155" s="62" t="s">
        <v>110</v>
      </c>
      <c r="C155" s="51">
        <v>-490480024</v>
      </c>
      <c r="D155" s="51">
        <v>-341004220</v>
      </c>
      <c r="E155" s="750"/>
      <c r="F155" s="750"/>
      <c r="G155" s="767"/>
    </row>
    <row r="156" spans="1:7">
      <c r="A156" s="749"/>
      <c r="B156" s="62" t="s">
        <v>175</v>
      </c>
      <c r="C156" s="51">
        <v>636264750</v>
      </c>
      <c r="D156" s="51">
        <v>636264750</v>
      </c>
      <c r="E156" s="750"/>
      <c r="F156" s="750"/>
      <c r="G156" s="767"/>
    </row>
    <row r="157" spans="1:7">
      <c r="A157" s="749"/>
      <c r="B157" s="62" t="s">
        <v>176</v>
      </c>
      <c r="C157" s="51">
        <v>-636264750</v>
      </c>
      <c r="D157" s="51">
        <v>-555799200</v>
      </c>
      <c r="E157" s="750"/>
      <c r="F157" s="750"/>
      <c r="G157" s="767"/>
    </row>
    <row r="158" spans="1:7">
      <c r="A158" s="749"/>
      <c r="B158" s="62" t="s">
        <v>224</v>
      </c>
      <c r="C158" s="51">
        <v>3739120845</v>
      </c>
      <c r="D158" s="51">
        <v>1544530570</v>
      </c>
      <c r="E158" s="750"/>
      <c r="F158" s="750"/>
      <c r="G158" s="767"/>
    </row>
    <row r="159" spans="1:7">
      <c r="A159" s="749"/>
      <c r="B159" s="62" t="s">
        <v>225</v>
      </c>
      <c r="C159" s="51">
        <v>-719806469</v>
      </c>
      <c r="D159" s="51">
        <v>-69649427</v>
      </c>
      <c r="E159" s="750"/>
      <c r="F159" s="750"/>
      <c r="G159" s="767"/>
    </row>
    <row r="160" spans="1:7" ht="13.5" thickBot="1">
      <c r="A160" s="749"/>
      <c r="B160" s="57" t="s">
        <v>62</v>
      </c>
      <c r="C160" s="54">
        <v>4221558150</v>
      </c>
      <c r="D160" s="54">
        <v>1979472360</v>
      </c>
      <c r="E160" s="750"/>
      <c r="F160" s="750"/>
      <c r="G160" s="767"/>
    </row>
    <row r="161" spans="1:7" ht="13.5" hidden="1" thickTop="1">
      <c r="A161" s="749"/>
      <c r="B161" s="55"/>
      <c r="C161" s="48"/>
      <c r="D161" s="48"/>
      <c r="E161" s="750"/>
      <c r="F161" s="750"/>
      <c r="G161" s="767"/>
    </row>
    <row r="162" spans="1:7" ht="13.5" thickTop="1">
      <c r="A162" s="749"/>
      <c r="B162" s="55" t="s">
        <v>74</v>
      </c>
      <c r="C162" s="48">
        <v>0</v>
      </c>
      <c r="D162" s="48">
        <v>0</v>
      </c>
      <c r="E162" s="750"/>
      <c r="F162" s="750"/>
      <c r="G162" s="767"/>
    </row>
    <row r="163" spans="1:7">
      <c r="A163" s="749"/>
      <c r="B163" s="55" t="s">
        <v>75</v>
      </c>
      <c r="C163" s="48">
        <v>4221558150</v>
      </c>
      <c r="D163" s="48">
        <v>1979472360</v>
      </c>
      <c r="E163" s="750"/>
      <c r="F163" s="750"/>
      <c r="G163" s="767"/>
    </row>
    <row r="164" spans="1:7" ht="15.75">
      <c r="A164" s="749"/>
      <c r="B164" s="776" t="s">
        <v>644</v>
      </c>
      <c r="C164" s="750"/>
      <c r="D164" s="750"/>
      <c r="E164" s="750"/>
      <c r="F164" s="750"/>
      <c r="G164" s="767"/>
    </row>
    <row r="165" spans="1:7">
      <c r="A165" s="749"/>
      <c r="B165" s="750"/>
      <c r="C165" s="750"/>
      <c r="D165" s="750"/>
      <c r="E165" s="750"/>
      <c r="F165" s="750"/>
      <c r="G165" s="767"/>
    </row>
    <row r="166" spans="1:7" ht="15">
      <c r="A166" s="749"/>
      <c r="B166" s="780" t="s">
        <v>645</v>
      </c>
      <c r="C166" s="780"/>
      <c r="D166" s="780"/>
      <c r="E166" s="750"/>
      <c r="F166" s="750"/>
      <c r="G166" s="767"/>
    </row>
    <row r="167" spans="1:7" ht="13.5" thickBot="1">
      <c r="A167" s="749"/>
      <c r="B167" s="750"/>
      <c r="C167" s="750"/>
      <c r="D167" s="750"/>
      <c r="E167" s="750"/>
      <c r="F167" s="750"/>
      <c r="G167" s="767"/>
    </row>
    <row r="168" spans="1:7" ht="13.5" thickBot="1">
      <c r="A168" s="749"/>
      <c r="B168" s="770" t="s">
        <v>58</v>
      </c>
      <c r="C168" s="771">
        <v>43555</v>
      </c>
      <c r="D168" s="771">
        <v>43190</v>
      </c>
      <c r="E168" s="750"/>
      <c r="F168" s="750"/>
      <c r="G168" s="767"/>
    </row>
    <row r="169" spans="1:7">
      <c r="A169" s="749"/>
      <c r="B169" s="781" t="s">
        <v>111</v>
      </c>
      <c r="C169" s="773">
        <v>12755050807</v>
      </c>
      <c r="D169" s="773">
        <v>8695109020</v>
      </c>
      <c r="E169" s="750"/>
      <c r="F169" s="750"/>
      <c r="G169" s="767"/>
    </row>
    <row r="170" spans="1:7">
      <c r="A170" s="749"/>
      <c r="B170" s="781" t="s">
        <v>114</v>
      </c>
      <c r="C170" s="773">
        <v>4853410</v>
      </c>
      <c r="D170" s="773">
        <v>4853410</v>
      </c>
      <c r="E170" s="750"/>
      <c r="F170" s="750"/>
      <c r="G170" s="767"/>
    </row>
    <row r="171" spans="1:7">
      <c r="A171" s="749"/>
      <c r="B171" s="781" t="s">
        <v>112</v>
      </c>
      <c r="C171" s="773">
        <v>16233750784</v>
      </c>
      <c r="D171" s="773">
        <v>19676013880</v>
      </c>
      <c r="E171" s="750"/>
      <c r="F171" s="750"/>
      <c r="G171" s="767"/>
    </row>
    <row r="172" spans="1:7">
      <c r="A172" s="749"/>
      <c r="B172" s="781" t="s">
        <v>96</v>
      </c>
      <c r="C172" s="773">
        <v>-6600266141</v>
      </c>
      <c r="D172" s="773">
        <v>-1422721061</v>
      </c>
      <c r="E172" s="750"/>
      <c r="F172" s="750"/>
      <c r="G172" s="767"/>
    </row>
    <row r="173" spans="1:7">
      <c r="A173" s="749"/>
      <c r="B173" s="781" t="s">
        <v>113</v>
      </c>
      <c r="C173" s="773">
        <v>361106037</v>
      </c>
      <c r="D173" s="773">
        <v>257997369</v>
      </c>
      <c r="E173" s="750"/>
      <c r="F173" s="750"/>
      <c r="G173" s="767"/>
    </row>
    <row r="174" spans="1:7" ht="13.5" thickBot="1">
      <c r="A174" s="749"/>
      <c r="B174" s="781" t="s">
        <v>170</v>
      </c>
      <c r="C174" s="773">
        <v>282758412</v>
      </c>
      <c r="D174" s="773">
        <v>155743366</v>
      </c>
      <c r="E174" s="750"/>
      <c r="F174" s="750"/>
      <c r="G174" s="767"/>
    </row>
    <row r="175" spans="1:7" ht="13.5" thickBot="1">
      <c r="A175" s="749"/>
      <c r="B175" s="782" t="s">
        <v>62</v>
      </c>
      <c r="C175" s="783">
        <v>23377178743</v>
      </c>
      <c r="D175" s="783">
        <v>27366995984</v>
      </c>
      <c r="E175" s="750"/>
      <c r="F175" s="750"/>
      <c r="G175" s="767"/>
    </row>
    <row r="176" spans="1:7">
      <c r="A176" s="749"/>
      <c r="B176" s="784"/>
      <c r="C176" s="785"/>
      <c r="D176" s="785"/>
      <c r="E176" s="750"/>
      <c r="F176" s="750"/>
      <c r="G176" s="767"/>
    </row>
    <row r="177" spans="1:7">
      <c r="A177" s="749"/>
      <c r="B177" s="786" t="s">
        <v>115</v>
      </c>
      <c r="C177" s="787">
        <v>22393388860</v>
      </c>
      <c r="D177" s="787">
        <v>26953255249</v>
      </c>
      <c r="E177" s="750"/>
      <c r="F177" s="750"/>
      <c r="G177" s="767"/>
    </row>
    <row r="178" spans="1:7">
      <c r="A178" s="749"/>
      <c r="B178" s="786" t="s">
        <v>116</v>
      </c>
      <c r="C178" s="787">
        <v>983789883</v>
      </c>
      <c r="D178" s="787">
        <v>413740735</v>
      </c>
      <c r="E178" s="750"/>
      <c r="F178" s="750"/>
      <c r="G178" s="767"/>
    </row>
    <row r="179" spans="1:7">
      <c r="A179" s="749"/>
      <c r="B179" s="64"/>
      <c r="C179" s="65"/>
      <c r="D179" s="65"/>
      <c r="E179" s="750"/>
      <c r="F179" s="750"/>
      <c r="G179" s="767"/>
    </row>
    <row r="180" spans="1:7">
      <c r="A180" s="749"/>
      <c r="B180" s="750"/>
      <c r="C180" s="750"/>
      <c r="D180" s="750"/>
      <c r="E180" s="750"/>
      <c r="F180" s="750"/>
      <c r="G180" s="767"/>
    </row>
    <row r="181" spans="1:7" ht="15.75">
      <c r="A181" s="749"/>
      <c r="B181" s="776" t="s">
        <v>646</v>
      </c>
      <c r="C181" s="750"/>
      <c r="D181" s="750"/>
      <c r="E181" s="750"/>
      <c r="F181" s="750"/>
      <c r="G181" s="767"/>
    </row>
    <row r="182" spans="1:7">
      <c r="A182" s="749"/>
      <c r="B182" s="750"/>
      <c r="C182" s="750"/>
      <c r="D182" s="750"/>
      <c r="E182" s="750"/>
      <c r="F182" s="750"/>
      <c r="G182" s="767"/>
    </row>
    <row r="183" spans="1:7">
      <c r="A183" s="749"/>
      <c r="B183" s="768" t="s">
        <v>647</v>
      </c>
      <c r="C183" s="750"/>
      <c r="D183" s="750"/>
      <c r="E183" s="750"/>
      <c r="F183" s="750"/>
      <c r="G183" s="767"/>
    </row>
    <row r="184" spans="1:7">
      <c r="A184" s="749"/>
      <c r="B184" s="750"/>
      <c r="C184" s="750"/>
      <c r="D184" s="750"/>
      <c r="E184" s="750"/>
      <c r="F184" s="750"/>
      <c r="G184" s="767"/>
    </row>
    <row r="185" spans="1:7">
      <c r="A185" s="749"/>
      <c r="B185" s="60" t="s">
        <v>588</v>
      </c>
      <c r="C185" s="50">
        <v>43555</v>
      </c>
      <c r="D185" s="50">
        <v>43190</v>
      </c>
      <c r="E185" s="750"/>
      <c r="F185" s="750"/>
      <c r="G185" s="767"/>
    </row>
    <row r="186" spans="1:7">
      <c r="A186" s="749"/>
      <c r="B186" s="61" t="s">
        <v>117</v>
      </c>
      <c r="C186" s="53">
        <v>2473828895</v>
      </c>
      <c r="D186" s="53">
        <v>1522696022</v>
      </c>
      <c r="E186" s="750"/>
      <c r="F186" s="750"/>
      <c r="G186" s="767"/>
    </row>
    <row r="187" spans="1:7">
      <c r="A187" s="749"/>
      <c r="B187" s="52" t="s">
        <v>165</v>
      </c>
      <c r="C187" s="51">
        <v>17904197</v>
      </c>
      <c r="D187" s="51">
        <v>13185192</v>
      </c>
      <c r="E187" s="750"/>
      <c r="F187" s="750"/>
      <c r="G187" s="767"/>
    </row>
    <row r="188" spans="1:7">
      <c r="A188" s="749"/>
      <c r="B188" s="58" t="s">
        <v>171</v>
      </c>
      <c r="C188" s="51">
        <v>72251600</v>
      </c>
      <c r="D188" s="51">
        <v>73191602</v>
      </c>
      <c r="E188" s="750"/>
      <c r="F188" s="750"/>
      <c r="G188" s="767"/>
    </row>
    <row r="189" spans="1:7">
      <c r="A189" s="749"/>
      <c r="B189" s="58" t="s">
        <v>118</v>
      </c>
      <c r="C189" s="51">
        <v>254499191</v>
      </c>
      <c r="D189" s="51">
        <v>203452463</v>
      </c>
      <c r="E189" s="750"/>
      <c r="F189" s="750"/>
      <c r="G189" s="767"/>
    </row>
    <row r="190" spans="1:7">
      <c r="A190" s="749"/>
      <c r="B190" s="58" t="s">
        <v>168</v>
      </c>
      <c r="C190" s="51">
        <v>134176874</v>
      </c>
      <c r="D190" s="51">
        <v>84182499</v>
      </c>
      <c r="E190" s="750"/>
      <c r="F190" s="750"/>
      <c r="G190" s="767"/>
    </row>
    <row r="191" spans="1:7">
      <c r="A191" s="749"/>
      <c r="B191" s="58" t="s">
        <v>96</v>
      </c>
      <c r="C191" s="51">
        <v>-1710122449</v>
      </c>
      <c r="D191" s="51">
        <v>-847581204</v>
      </c>
      <c r="E191" s="750"/>
      <c r="F191" s="750"/>
      <c r="G191" s="767"/>
    </row>
    <row r="192" spans="1:7">
      <c r="A192" s="749"/>
      <c r="B192" s="58" t="s">
        <v>119</v>
      </c>
      <c r="C192" s="51">
        <v>0</v>
      </c>
      <c r="D192" s="51">
        <v>13884875</v>
      </c>
      <c r="E192" s="750"/>
      <c r="F192" s="750"/>
      <c r="G192" s="767"/>
    </row>
    <row r="193" spans="1:7">
      <c r="A193" s="749"/>
      <c r="B193" s="58" t="s">
        <v>120</v>
      </c>
      <c r="C193" s="51">
        <v>976085</v>
      </c>
      <c r="D193" s="51">
        <v>976085</v>
      </c>
      <c r="E193" s="750"/>
      <c r="F193" s="750"/>
      <c r="G193" s="767"/>
    </row>
    <row r="194" spans="1:7">
      <c r="A194" s="749"/>
      <c r="B194" s="58" t="s">
        <v>172</v>
      </c>
      <c r="C194" s="51">
        <v>48756471</v>
      </c>
      <c r="D194" s="51">
        <v>40527280</v>
      </c>
      <c r="E194" s="750"/>
      <c r="F194" s="750"/>
      <c r="G194" s="767"/>
    </row>
    <row r="195" spans="1:7" ht="13.5" thickBot="1">
      <c r="A195" s="749"/>
      <c r="B195" s="66" t="s">
        <v>62</v>
      </c>
      <c r="C195" s="54">
        <v>1292270864</v>
      </c>
      <c r="D195" s="54">
        <v>1104514814</v>
      </c>
      <c r="E195" s="750"/>
      <c r="F195" s="750"/>
      <c r="G195" s="767"/>
    </row>
    <row r="196" spans="1:7" ht="13.5" thickTop="1">
      <c r="A196" s="749"/>
      <c r="B196" s="64"/>
      <c r="C196" s="65"/>
      <c r="D196" s="65"/>
      <c r="E196" s="750"/>
      <c r="F196" s="750"/>
      <c r="G196" s="767"/>
    </row>
    <row r="197" spans="1:7">
      <c r="A197" s="749"/>
      <c r="B197" s="48" t="s">
        <v>226</v>
      </c>
      <c r="C197" s="48">
        <v>1292270864</v>
      </c>
      <c r="D197" s="48">
        <v>1090629939</v>
      </c>
      <c r="E197" s="750"/>
      <c r="F197" s="750"/>
      <c r="G197" s="767"/>
    </row>
    <row r="198" spans="1:7">
      <c r="A198" s="749"/>
      <c r="B198" s="48" t="s">
        <v>227</v>
      </c>
      <c r="C198" s="48">
        <v>0</v>
      </c>
      <c r="D198" s="48">
        <v>13884875</v>
      </c>
      <c r="E198" s="750"/>
      <c r="F198" s="750"/>
      <c r="G198" s="767"/>
    </row>
    <row r="199" spans="1:7">
      <c r="A199" s="749"/>
      <c r="B199" s="750"/>
      <c r="C199" s="750"/>
      <c r="D199" s="750"/>
      <c r="E199" s="750"/>
      <c r="F199" s="750"/>
      <c r="G199" s="767"/>
    </row>
    <row r="200" spans="1:7" ht="15.75">
      <c r="A200" s="749"/>
      <c r="B200" s="788" t="s">
        <v>648</v>
      </c>
      <c r="C200" s="750"/>
      <c r="D200" s="750"/>
      <c r="E200" s="750"/>
      <c r="F200" s="750"/>
      <c r="G200" s="767"/>
    </row>
    <row r="201" spans="1:7">
      <c r="A201" s="749"/>
      <c r="B201" s="750"/>
      <c r="C201" s="750"/>
      <c r="D201" s="750"/>
      <c r="E201" s="750"/>
      <c r="F201" s="750"/>
      <c r="G201" s="767"/>
    </row>
    <row r="202" spans="1:7" ht="15">
      <c r="A202" s="749"/>
      <c r="B202" s="789" t="s">
        <v>649</v>
      </c>
      <c r="C202" s="750"/>
      <c r="D202" s="750"/>
      <c r="E202" s="750"/>
      <c r="F202" s="750"/>
      <c r="G202" s="767"/>
    </row>
    <row r="203" spans="1:7">
      <c r="A203" s="749"/>
      <c r="B203" s="750"/>
      <c r="C203" s="750"/>
      <c r="D203" s="750"/>
      <c r="E203" s="750"/>
      <c r="F203" s="750"/>
      <c r="G203" s="767"/>
    </row>
    <row r="204" spans="1:7">
      <c r="A204" s="749"/>
      <c r="B204" s="49" t="s">
        <v>58</v>
      </c>
      <c r="C204" s="50">
        <v>43555</v>
      </c>
      <c r="D204" s="50">
        <v>43190</v>
      </c>
      <c r="E204" s="750"/>
      <c r="F204" s="750"/>
      <c r="G204" s="767"/>
    </row>
    <row r="205" spans="1:7">
      <c r="A205" s="749"/>
      <c r="B205" s="52" t="s">
        <v>121</v>
      </c>
      <c r="C205" s="53">
        <v>73578496292</v>
      </c>
      <c r="D205" s="53">
        <v>50861075074</v>
      </c>
      <c r="E205" s="750"/>
      <c r="F205" s="750"/>
      <c r="G205" s="767"/>
    </row>
    <row r="206" spans="1:7">
      <c r="A206" s="749"/>
      <c r="B206" s="52" t="s">
        <v>122</v>
      </c>
      <c r="C206" s="51">
        <v>8526116264</v>
      </c>
      <c r="D206" s="51">
        <v>4964487294</v>
      </c>
      <c r="E206" s="750"/>
      <c r="F206" s="750"/>
      <c r="G206" s="767"/>
    </row>
    <row r="207" spans="1:7">
      <c r="A207" s="749"/>
      <c r="B207" s="52" t="s">
        <v>123</v>
      </c>
      <c r="C207" s="51">
        <v>-8155760450</v>
      </c>
      <c r="D207" s="51">
        <v>-5058356514</v>
      </c>
      <c r="E207" s="750"/>
      <c r="F207" s="750"/>
      <c r="G207" s="767"/>
    </row>
    <row r="208" spans="1:7">
      <c r="A208" s="749"/>
      <c r="B208" s="52" t="s">
        <v>124</v>
      </c>
      <c r="C208" s="51">
        <v>0</v>
      </c>
      <c r="D208" s="51">
        <v>7406192242</v>
      </c>
      <c r="E208" s="750"/>
      <c r="F208" s="750"/>
      <c r="G208" s="767"/>
    </row>
    <row r="209" spans="1:7">
      <c r="A209" s="749"/>
      <c r="B209" s="52" t="s">
        <v>125</v>
      </c>
      <c r="C209" s="51">
        <v>0</v>
      </c>
      <c r="D209" s="51">
        <v>951171865</v>
      </c>
      <c r="E209" s="750"/>
      <c r="F209" s="750"/>
      <c r="G209" s="767"/>
    </row>
    <row r="210" spans="1:7">
      <c r="A210" s="749"/>
      <c r="B210" s="52" t="s">
        <v>126</v>
      </c>
      <c r="C210" s="51">
        <v>0</v>
      </c>
      <c r="D210" s="51">
        <v>-1585900834</v>
      </c>
      <c r="E210" s="750"/>
      <c r="F210" s="750"/>
      <c r="G210" s="767"/>
    </row>
    <row r="211" spans="1:7">
      <c r="A211" s="749"/>
      <c r="B211" s="51" t="s">
        <v>63</v>
      </c>
      <c r="C211" s="51">
        <v>-2744534050</v>
      </c>
      <c r="D211" s="51">
        <v>-2463388648</v>
      </c>
      <c r="E211" s="750"/>
      <c r="F211" s="750"/>
      <c r="G211" s="767"/>
    </row>
    <row r="212" spans="1:7">
      <c r="A212" s="749"/>
      <c r="B212" s="51" t="s">
        <v>64</v>
      </c>
      <c r="C212" s="51">
        <v>-1056437444</v>
      </c>
      <c r="D212" s="51">
        <v>-756907095</v>
      </c>
      <c r="E212" s="750"/>
      <c r="F212" s="750"/>
      <c r="G212" s="767"/>
    </row>
    <row r="213" spans="1:7">
      <c r="A213" s="749"/>
      <c r="B213" s="51" t="s">
        <v>65</v>
      </c>
      <c r="C213" s="51">
        <v>74203742</v>
      </c>
      <c r="D213" s="51">
        <v>245514787</v>
      </c>
      <c r="E213" s="750"/>
      <c r="F213" s="750"/>
      <c r="G213" s="767"/>
    </row>
    <row r="214" spans="1:7">
      <c r="A214" s="749"/>
      <c r="B214" s="51" t="s">
        <v>69</v>
      </c>
      <c r="C214" s="51">
        <v>-7204372550</v>
      </c>
      <c r="D214" s="51">
        <v>-3695082972</v>
      </c>
      <c r="E214" s="750"/>
      <c r="F214" s="750"/>
      <c r="G214" s="767"/>
    </row>
    <row r="215" spans="1:7">
      <c r="A215" s="749"/>
      <c r="B215" s="51" t="s">
        <v>70</v>
      </c>
      <c r="C215" s="51">
        <v>-371865202</v>
      </c>
      <c r="D215" s="51">
        <v>-401803373</v>
      </c>
      <c r="E215" s="750"/>
      <c r="F215" s="750"/>
      <c r="G215" s="767"/>
    </row>
    <row r="216" spans="1:7">
      <c r="A216" s="749"/>
      <c r="B216" s="51" t="s">
        <v>71</v>
      </c>
      <c r="C216" s="51">
        <v>144968526</v>
      </c>
      <c r="D216" s="51">
        <v>340986422</v>
      </c>
      <c r="E216" s="750"/>
      <c r="F216" s="750"/>
      <c r="G216" s="767"/>
    </row>
    <row r="217" spans="1:7">
      <c r="A217" s="749"/>
      <c r="B217" s="51" t="s">
        <v>66</v>
      </c>
      <c r="C217" s="51">
        <v>-1372260850</v>
      </c>
      <c r="D217" s="51">
        <v>-1231694324</v>
      </c>
      <c r="E217" s="750"/>
      <c r="F217" s="750"/>
      <c r="G217" s="767"/>
    </row>
    <row r="218" spans="1:7">
      <c r="A218" s="749"/>
      <c r="B218" s="51" t="s">
        <v>67</v>
      </c>
      <c r="C218" s="51">
        <v>-487754126</v>
      </c>
      <c r="D218" s="51">
        <v>-354424251</v>
      </c>
      <c r="E218" s="750"/>
      <c r="F218" s="750"/>
      <c r="G218" s="767"/>
    </row>
    <row r="219" spans="1:7">
      <c r="A219" s="749"/>
      <c r="B219" s="51" t="s">
        <v>68</v>
      </c>
      <c r="C219" s="51">
        <v>34259528</v>
      </c>
      <c r="D219" s="51">
        <v>113661771</v>
      </c>
      <c r="E219" s="750"/>
      <c r="F219" s="750"/>
      <c r="G219" s="767"/>
    </row>
    <row r="220" spans="1:7">
      <c r="A220" s="749"/>
      <c r="B220" s="52" t="s">
        <v>127</v>
      </c>
      <c r="C220" s="51">
        <v>26529498215</v>
      </c>
      <c r="D220" s="51">
        <v>13800507318</v>
      </c>
      <c r="E220" s="750"/>
      <c r="F220" s="750"/>
      <c r="G220" s="767"/>
    </row>
    <row r="221" spans="1:7">
      <c r="A221" s="749"/>
      <c r="B221" s="52" t="s">
        <v>129</v>
      </c>
      <c r="C221" s="51">
        <v>1792677677</v>
      </c>
      <c r="D221" s="51">
        <v>1556681233</v>
      </c>
      <c r="E221" s="750"/>
      <c r="F221" s="750"/>
      <c r="G221" s="767"/>
    </row>
    <row r="222" spans="1:7">
      <c r="A222" s="749"/>
      <c r="B222" s="52" t="s">
        <v>130</v>
      </c>
      <c r="C222" s="51">
        <v>-3040242954</v>
      </c>
      <c r="D222" s="51">
        <v>-1574432913</v>
      </c>
      <c r="E222" s="750"/>
      <c r="F222" s="750"/>
      <c r="G222" s="767"/>
    </row>
    <row r="223" spans="1:7">
      <c r="A223" s="749"/>
      <c r="B223" s="52" t="s">
        <v>131</v>
      </c>
      <c r="C223" s="51">
        <v>0</v>
      </c>
      <c r="D223" s="51">
        <v>0</v>
      </c>
      <c r="E223" s="750"/>
      <c r="F223" s="750"/>
      <c r="G223" s="767"/>
    </row>
    <row r="224" spans="1:7">
      <c r="A224" s="749"/>
      <c r="B224" s="52" t="s">
        <v>128</v>
      </c>
      <c r="C224" s="51">
        <v>0</v>
      </c>
      <c r="D224" s="51">
        <v>7422854133</v>
      </c>
      <c r="E224" s="750"/>
      <c r="F224" s="750"/>
      <c r="G224" s="767"/>
    </row>
    <row r="225" spans="1:7">
      <c r="A225" s="749"/>
      <c r="B225" s="52" t="s">
        <v>132</v>
      </c>
      <c r="C225" s="51">
        <v>0</v>
      </c>
      <c r="D225" s="51">
        <v>409842688</v>
      </c>
      <c r="E225" s="750"/>
      <c r="F225" s="750"/>
      <c r="G225" s="767"/>
    </row>
    <row r="226" spans="1:7">
      <c r="A226" s="749"/>
      <c r="B226" s="52" t="s">
        <v>133</v>
      </c>
      <c r="C226" s="51">
        <v>0</v>
      </c>
      <c r="D226" s="51">
        <v>-1001693511</v>
      </c>
      <c r="E226" s="750"/>
      <c r="F226" s="750"/>
      <c r="G226" s="767"/>
    </row>
    <row r="227" spans="1:7">
      <c r="A227" s="749"/>
      <c r="B227" s="52" t="s">
        <v>134</v>
      </c>
      <c r="C227" s="51">
        <v>0</v>
      </c>
      <c r="D227" s="51">
        <v>-3695082972</v>
      </c>
      <c r="E227" s="750"/>
      <c r="F227" s="750"/>
      <c r="G227" s="767"/>
    </row>
    <row r="228" spans="1:7">
      <c r="A228" s="749"/>
      <c r="B228" s="52" t="s">
        <v>135</v>
      </c>
      <c r="C228" s="51">
        <v>0</v>
      </c>
      <c r="D228" s="51">
        <v>-221402184</v>
      </c>
      <c r="E228" s="750"/>
      <c r="F228" s="750"/>
      <c r="G228" s="767"/>
    </row>
    <row r="229" spans="1:7">
      <c r="A229" s="749"/>
      <c r="B229" s="52" t="s">
        <v>136</v>
      </c>
      <c r="C229" s="51">
        <v>0</v>
      </c>
      <c r="D229" s="51">
        <v>92251201</v>
      </c>
      <c r="E229" s="750"/>
      <c r="F229" s="750"/>
      <c r="G229" s="767"/>
    </row>
    <row r="230" spans="1:7">
      <c r="A230" s="749"/>
      <c r="B230" s="52" t="s">
        <v>137</v>
      </c>
      <c r="C230" s="51">
        <v>0</v>
      </c>
      <c r="D230" s="51">
        <v>-1231694324</v>
      </c>
      <c r="E230" s="750"/>
      <c r="F230" s="750"/>
      <c r="G230" s="767"/>
    </row>
    <row r="231" spans="1:7">
      <c r="A231" s="749"/>
      <c r="B231" s="52" t="s">
        <v>138</v>
      </c>
      <c r="C231" s="51">
        <v>0</v>
      </c>
      <c r="D231" s="51">
        <v>-437791393</v>
      </c>
      <c r="E231" s="750"/>
      <c r="F231" s="750"/>
      <c r="G231" s="767"/>
    </row>
    <row r="232" spans="1:7">
      <c r="A232" s="749"/>
      <c r="B232" s="52" t="s">
        <v>139</v>
      </c>
      <c r="C232" s="51">
        <v>0</v>
      </c>
      <c r="D232" s="51">
        <v>30750179</v>
      </c>
      <c r="E232" s="750"/>
      <c r="F232" s="750"/>
      <c r="G232" s="767"/>
    </row>
    <row r="233" spans="1:7">
      <c r="A233" s="749"/>
      <c r="B233" s="52" t="s">
        <v>140</v>
      </c>
      <c r="C233" s="51">
        <v>0</v>
      </c>
      <c r="D233" s="51">
        <v>-2463388648</v>
      </c>
      <c r="E233" s="750"/>
      <c r="F233" s="750"/>
      <c r="G233" s="767"/>
    </row>
    <row r="234" spans="1:7">
      <c r="A234" s="749"/>
      <c r="B234" s="52" t="s">
        <v>141</v>
      </c>
      <c r="C234" s="51">
        <v>0</v>
      </c>
      <c r="D234" s="51">
        <v>-948222055</v>
      </c>
      <c r="E234" s="750"/>
      <c r="F234" s="750"/>
      <c r="G234" s="767"/>
    </row>
    <row r="235" spans="1:7">
      <c r="A235" s="749"/>
      <c r="B235" s="52" t="s">
        <v>142</v>
      </c>
      <c r="C235" s="51">
        <v>0</v>
      </c>
      <c r="D235" s="51">
        <v>66602736</v>
      </c>
      <c r="E235" s="750"/>
      <c r="F235" s="750"/>
      <c r="G235" s="767"/>
    </row>
    <row r="236" spans="1:7">
      <c r="A236" s="749"/>
      <c r="B236" s="52" t="s">
        <v>143</v>
      </c>
      <c r="C236" s="51">
        <v>5000000000</v>
      </c>
      <c r="D236" s="51">
        <v>5000000000</v>
      </c>
      <c r="E236" s="750"/>
      <c r="F236" s="750"/>
      <c r="G236" s="767"/>
    </row>
    <row r="237" spans="1:7">
      <c r="A237" s="749"/>
      <c r="B237" s="52" t="s">
        <v>144</v>
      </c>
      <c r="C237" s="51">
        <v>4474890415</v>
      </c>
      <c r="D237" s="51">
        <v>5069821922</v>
      </c>
      <c r="E237" s="750"/>
      <c r="F237" s="750"/>
      <c r="G237" s="767"/>
    </row>
    <row r="238" spans="1:7">
      <c r="A238" s="749"/>
      <c r="B238" s="52" t="s">
        <v>145</v>
      </c>
      <c r="C238" s="51">
        <v>-4381825615</v>
      </c>
      <c r="D238" s="51">
        <v>-4889105769</v>
      </c>
      <c r="E238" s="750"/>
      <c r="F238" s="750"/>
      <c r="G238" s="767"/>
    </row>
    <row r="239" spans="1:7">
      <c r="A239" s="749"/>
      <c r="B239" s="52" t="s">
        <v>146</v>
      </c>
      <c r="C239" s="51">
        <v>30000000000</v>
      </c>
      <c r="D239" s="51">
        <v>35000000000</v>
      </c>
      <c r="E239" s="750"/>
      <c r="F239" s="750"/>
      <c r="G239" s="767"/>
    </row>
    <row r="240" spans="1:7">
      <c r="A240" s="749"/>
      <c r="B240" s="52" t="s">
        <v>147</v>
      </c>
      <c r="C240" s="51">
        <v>4865383568</v>
      </c>
      <c r="D240" s="51">
        <v>9184452065</v>
      </c>
      <c r="E240" s="750"/>
      <c r="F240" s="750"/>
      <c r="G240" s="767"/>
    </row>
    <row r="241" spans="1:7">
      <c r="A241" s="749"/>
      <c r="B241" s="52" t="s">
        <v>148</v>
      </c>
      <c r="C241" s="51">
        <v>-4309048312</v>
      </c>
      <c r="D241" s="51">
        <v>-8698257481</v>
      </c>
      <c r="E241" s="750"/>
      <c r="F241" s="750"/>
      <c r="G241" s="767"/>
    </row>
    <row r="242" spans="1:7">
      <c r="A242" s="749"/>
      <c r="B242" s="52" t="s">
        <v>604</v>
      </c>
      <c r="C242" s="51">
        <v>3399627577</v>
      </c>
      <c r="D242" s="51"/>
      <c r="E242" s="750"/>
      <c r="F242" s="750"/>
      <c r="G242" s="767"/>
    </row>
    <row r="243" spans="1:7" ht="13.5" thickBot="1">
      <c r="A243" s="749"/>
      <c r="B243" s="59" t="s">
        <v>62</v>
      </c>
      <c r="C243" s="67">
        <v>125296020251</v>
      </c>
      <c r="D243" s="54">
        <v>101808223669</v>
      </c>
      <c r="E243" s="750"/>
      <c r="F243" s="750"/>
      <c r="G243" s="767"/>
    </row>
    <row r="244" spans="1:7" ht="13.5" thickTop="1">
      <c r="A244" s="749"/>
      <c r="B244" s="55"/>
      <c r="C244" s="48"/>
      <c r="D244" s="48"/>
      <c r="E244" s="750"/>
      <c r="F244" s="750"/>
      <c r="G244" s="767"/>
    </row>
    <row r="245" spans="1:7">
      <c r="A245" s="749"/>
      <c r="B245" s="55" t="s">
        <v>149</v>
      </c>
      <c r="C245" s="48">
        <v>69457752057</v>
      </c>
      <c r="D245" s="48">
        <v>54516247597</v>
      </c>
      <c r="E245" s="750"/>
      <c r="F245" s="750"/>
      <c r="G245" s="767"/>
    </row>
    <row r="246" spans="1:7">
      <c r="A246" s="749"/>
      <c r="B246" s="55" t="s">
        <v>150</v>
      </c>
      <c r="C246" s="48">
        <v>55838268194</v>
      </c>
      <c r="D246" s="48">
        <v>47291976072</v>
      </c>
      <c r="E246" s="750"/>
      <c r="F246" s="750"/>
      <c r="G246" s="767"/>
    </row>
    <row r="247" spans="1:7">
      <c r="A247" s="749"/>
      <c r="B247" s="790"/>
      <c r="C247" s="791"/>
      <c r="D247" s="791"/>
      <c r="E247" s="750"/>
      <c r="F247" s="750"/>
      <c r="G247" s="767"/>
    </row>
    <row r="248" spans="1:7">
      <c r="A248" s="749"/>
      <c r="B248" s="750"/>
      <c r="C248" s="750"/>
      <c r="D248" s="750"/>
      <c r="E248" s="750"/>
      <c r="F248" s="750"/>
      <c r="G248" s="767"/>
    </row>
    <row r="249" spans="1:7">
      <c r="A249" s="749"/>
      <c r="B249" s="768" t="s">
        <v>151</v>
      </c>
      <c r="C249" s="750"/>
      <c r="D249" s="750"/>
      <c r="E249" s="750"/>
      <c r="F249" s="750"/>
      <c r="G249" s="767"/>
    </row>
    <row r="250" spans="1:7">
      <c r="A250" s="749"/>
      <c r="B250" s="750"/>
      <c r="C250" s="750"/>
      <c r="D250" s="750"/>
      <c r="E250" s="750"/>
      <c r="F250" s="750"/>
      <c r="G250" s="767"/>
    </row>
    <row r="251" spans="1:7" ht="15">
      <c r="A251" s="749"/>
      <c r="B251" s="769" t="s">
        <v>650</v>
      </c>
      <c r="C251" s="750"/>
      <c r="D251" s="750"/>
      <c r="E251" s="750"/>
      <c r="F251" s="750"/>
      <c r="G251" s="767"/>
    </row>
    <row r="252" spans="1:7" ht="13.5" thickBot="1">
      <c r="A252" s="749"/>
      <c r="B252" s="750"/>
      <c r="C252" s="750"/>
      <c r="D252" s="750"/>
      <c r="E252" s="750"/>
      <c r="F252" s="750"/>
      <c r="G252" s="767"/>
    </row>
    <row r="253" spans="1:7" ht="13.5" thickBot="1">
      <c r="A253" s="749"/>
      <c r="B253" s="792" t="s">
        <v>58</v>
      </c>
      <c r="C253" s="793">
        <v>43555</v>
      </c>
      <c r="D253" s="771">
        <v>43190</v>
      </c>
      <c r="E253" s="750"/>
      <c r="F253" s="750"/>
      <c r="G253" s="767"/>
    </row>
    <row r="254" spans="1:7">
      <c r="A254" s="749"/>
      <c r="B254" s="794" t="s">
        <v>152</v>
      </c>
      <c r="C254" s="795">
        <v>609974</v>
      </c>
      <c r="D254" s="773">
        <v>91679780</v>
      </c>
      <c r="E254" s="750"/>
      <c r="F254" s="750"/>
      <c r="G254" s="767"/>
    </row>
    <row r="255" spans="1:7">
      <c r="A255" s="749"/>
      <c r="B255" s="794" t="s">
        <v>153</v>
      </c>
      <c r="C255" s="796">
        <v>276847472</v>
      </c>
      <c r="D255" s="773">
        <v>431511092</v>
      </c>
      <c r="E255" s="750"/>
      <c r="F255" s="750"/>
      <c r="G255" s="767"/>
    </row>
    <row r="256" spans="1:7" ht="13.5" thickBot="1">
      <c r="A256" s="749"/>
      <c r="B256" s="794" t="s">
        <v>154</v>
      </c>
      <c r="C256" s="797">
        <v>391655739</v>
      </c>
      <c r="D256" s="773">
        <v>389229954</v>
      </c>
      <c r="E256" s="750"/>
      <c r="F256" s="750"/>
      <c r="G256" s="767"/>
    </row>
    <row r="257" spans="1:7" ht="13.5" thickBot="1">
      <c r="A257" s="749"/>
      <c r="B257" s="798" t="s">
        <v>62</v>
      </c>
      <c r="C257" s="799">
        <v>669113185</v>
      </c>
      <c r="D257" s="800">
        <v>912420826</v>
      </c>
      <c r="E257" s="750"/>
      <c r="F257" s="750"/>
      <c r="G257" s="767"/>
    </row>
    <row r="258" spans="1:7">
      <c r="A258" s="749"/>
      <c r="B258" s="750"/>
      <c r="C258" s="750"/>
      <c r="D258" s="750"/>
      <c r="E258" s="750"/>
      <c r="F258" s="750"/>
      <c r="G258" s="767"/>
    </row>
    <row r="259" spans="1:7">
      <c r="A259" s="749"/>
      <c r="B259" s="768" t="s">
        <v>155</v>
      </c>
      <c r="C259" s="750"/>
      <c r="D259" s="750"/>
      <c r="E259" s="750"/>
      <c r="F259" s="750"/>
      <c r="G259" s="767"/>
    </row>
    <row r="260" spans="1:7">
      <c r="A260" s="749"/>
      <c r="B260" s="750"/>
      <c r="C260" s="750"/>
      <c r="D260" s="750"/>
      <c r="E260" s="750"/>
      <c r="F260" s="750"/>
      <c r="G260" s="767"/>
    </row>
    <row r="261" spans="1:7" ht="15">
      <c r="A261" s="749"/>
      <c r="B261" s="780" t="s">
        <v>651</v>
      </c>
      <c r="C261" s="780"/>
      <c r="D261" s="780"/>
      <c r="E261" s="750"/>
      <c r="F261" s="750"/>
      <c r="G261" s="767"/>
    </row>
    <row r="262" spans="1:7" ht="14.25">
      <c r="A262" s="749"/>
      <c r="B262" s="801"/>
      <c r="C262" s="750"/>
      <c r="D262" s="750"/>
      <c r="E262" s="750"/>
      <c r="F262" s="750"/>
      <c r="G262" s="767"/>
    </row>
    <row r="263" spans="1:7">
      <c r="A263" s="749"/>
      <c r="B263" s="49" t="s">
        <v>58</v>
      </c>
      <c r="C263" s="50">
        <v>43555</v>
      </c>
      <c r="D263" s="50">
        <v>43190</v>
      </c>
      <c r="E263" s="750"/>
      <c r="F263" s="750"/>
      <c r="G263" s="767"/>
    </row>
    <row r="264" spans="1:7">
      <c r="A264" s="749"/>
      <c r="B264" s="52" t="s">
        <v>156</v>
      </c>
      <c r="C264" s="68">
        <v>724930426</v>
      </c>
      <c r="D264" s="68">
        <v>16701940</v>
      </c>
      <c r="E264" s="750"/>
      <c r="F264" s="750"/>
      <c r="G264" s="767"/>
    </row>
    <row r="265" spans="1:7">
      <c r="A265" s="749"/>
      <c r="B265" s="52" t="s">
        <v>157</v>
      </c>
      <c r="C265" s="56">
        <v>335147794</v>
      </c>
      <c r="D265" s="56">
        <v>446515694</v>
      </c>
      <c r="E265" s="750"/>
      <c r="F265" s="750"/>
      <c r="G265" s="767"/>
    </row>
    <row r="266" spans="1:7">
      <c r="A266" s="749"/>
      <c r="B266" s="52" t="s">
        <v>205</v>
      </c>
      <c r="C266" s="51">
        <v>214324158</v>
      </c>
      <c r="D266" s="51">
        <v>250873940</v>
      </c>
      <c r="E266" s="750"/>
      <c r="F266" s="750"/>
      <c r="G266" s="767"/>
    </row>
    <row r="267" spans="1:7">
      <c r="A267" s="749"/>
      <c r="B267" s="52" t="s">
        <v>204</v>
      </c>
      <c r="C267" s="51">
        <v>56994791</v>
      </c>
      <c r="D267" s="51">
        <v>35221584</v>
      </c>
      <c r="E267" s="750"/>
      <c r="F267" s="750"/>
      <c r="G267" s="767"/>
    </row>
    <row r="268" spans="1:7">
      <c r="A268" s="749"/>
      <c r="B268" s="52" t="s">
        <v>158</v>
      </c>
      <c r="C268" s="51">
        <v>250668840</v>
      </c>
      <c r="D268" s="51">
        <v>250965319</v>
      </c>
      <c r="E268" s="750"/>
      <c r="F268" s="750"/>
      <c r="G268" s="767"/>
    </row>
    <row r="269" spans="1:7">
      <c r="A269" s="749"/>
      <c r="B269" s="52" t="s">
        <v>159</v>
      </c>
      <c r="C269" s="56">
        <v>344117728</v>
      </c>
      <c r="D269" s="56">
        <v>338663193</v>
      </c>
      <c r="E269" s="750"/>
      <c r="F269" s="750"/>
      <c r="G269" s="767"/>
    </row>
    <row r="270" spans="1:7">
      <c r="A270" s="749"/>
      <c r="B270" s="52" t="s">
        <v>160</v>
      </c>
      <c r="C270" s="56">
        <v>129225532</v>
      </c>
      <c r="D270" s="56">
        <v>103536260</v>
      </c>
      <c r="E270" s="750"/>
      <c r="F270" s="750"/>
      <c r="G270" s="767"/>
    </row>
    <row r="271" spans="1:7">
      <c r="A271" s="749"/>
      <c r="B271" s="70" t="s">
        <v>161</v>
      </c>
      <c r="C271" s="69">
        <v>69131799</v>
      </c>
      <c r="D271" s="69">
        <v>163453526</v>
      </c>
      <c r="E271" s="750"/>
      <c r="F271" s="750"/>
      <c r="G271" s="767"/>
    </row>
    <row r="272" spans="1:7" ht="13.5" thickBot="1">
      <c r="A272" s="749"/>
      <c r="B272" s="59" t="s">
        <v>62</v>
      </c>
      <c r="C272" s="54">
        <v>2124541068</v>
      </c>
      <c r="D272" s="54">
        <v>1605931456</v>
      </c>
      <c r="E272" s="750"/>
      <c r="F272" s="750"/>
      <c r="G272" s="767"/>
    </row>
    <row r="273" spans="1:7" ht="16.5" thickTop="1">
      <c r="A273" s="749"/>
      <c r="B273" s="776" t="s">
        <v>162</v>
      </c>
      <c r="C273" s="750"/>
      <c r="D273" s="750"/>
      <c r="E273" s="750"/>
      <c r="F273" s="750"/>
      <c r="G273" s="767"/>
    </row>
    <row r="274" spans="1:7">
      <c r="A274" s="749"/>
      <c r="B274" s="750"/>
      <c r="C274" s="750"/>
      <c r="D274" s="750"/>
      <c r="E274" s="750"/>
      <c r="F274" s="750"/>
      <c r="G274" s="767"/>
    </row>
    <row r="275" spans="1:7" ht="15">
      <c r="A275" s="749"/>
      <c r="B275" s="780" t="s">
        <v>652</v>
      </c>
      <c r="C275" s="780"/>
      <c r="D275" s="780"/>
      <c r="E275" s="750"/>
      <c r="F275" s="750"/>
      <c r="G275" s="767"/>
    </row>
    <row r="276" spans="1:7">
      <c r="A276" s="749"/>
      <c r="B276" s="750"/>
      <c r="C276" s="750"/>
      <c r="D276" s="750"/>
      <c r="E276" s="750"/>
      <c r="F276" s="750"/>
      <c r="G276" s="767"/>
    </row>
    <row r="277" spans="1:7">
      <c r="A277" s="749"/>
      <c r="B277" s="49" t="s">
        <v>58</v>
      </c>
      <c r="C277" s="50">
        <v>43555</v>
      </c>
      <c r="D277" s="50">
        <v>43190</v>
      </c>
      <c r="E277" s="750"/>
      <c r="F277" s="750"/>
      <c r="G277" s="767"/>
    </row>
    <row r="278" spans="1:7">
      <c r="A278" s="749"/>
      <c r="B278" s="58" t="s">
        <v>164</v>
      </c>
      <c r="C278" s="51">
        <v>2300035302</v>
      </c>
      <c r="D278" s="51">
        <v>1677874216</v>
      </c>
      <c r="E278" s="750"/>
      <c r="F278" s="750"/>
      <c r="G278" s="767"/>
    </row>
    <row r="279" spans="1:7">
      <c r="A279" s="749"/>
      <c r="B279" s="58" t="s">
        <v>166</v>
      </c>
      <c r="C279" s="51">
        <v>184907510</v>
      </c>
      <c r="D279" s="51">
        <v>457752066</v>
      </c>
      <c r="E279" s="750"/>
      <c r="F279" s="750"/>
      <c r="G279" s="767"/>
    </row>
    <row r="280" spans="1:7">
      <c r="A280" s="749"/>
      <c r="B280" s="58" t="s">
        <v>208</v>
      </c>
      <c r="C280" s="51">
        <v>3500681665</v>
      </c>
      <c r="D280" s="51"/>
      <c r="E280" s="750"/>
      <c r="F280" s="750"/>
      <c r="G280" s="767"/>
    </row>
    <row r="281" spans="1:7">
      <c r="A281" s="749"/>
      <c r="B281" s="109" t="s">
        <v>62</v>
      </c>
      <c r="C281" s="110">
        <v>5985624477</v>
      </c>
      <c r="D281" s="110">
        <v>2135626282</v>
      </c>
      <c r="E281" s="750"/>
      <c r="F281" s="750"/>
      <c r="G281" s="767"/>
    </row>
    <row r="282" spans="1:7">
      <c r="A282" s="749"/>
      <c r="B282" s="750"/>
      <c r="C282" s="750"/>
      <c r="D282" s="750"/>
      <c r="E282" s="750"/>
      <c r="F282" s="750"/>
      <c r="G282" s="767"/>
    </row>
    <row r="283" spans="1:7" ht="17.25" customHeight="1">
      <c r="A283" s="749"/>
      <c r="B283" s="768" t="s">
        <v>653</v>
      </c>
      <c r="C283" s="750"/>
      <c r="D283" s="750"/>
      <c r="E283" s="750"/>
      <c r="F283" s="750"/>
      <c r="G283" s="767"/>
    </row>
    <row r="284" spans="1:7">
      <c r="A284" s="749"/>
      <c r="B284" s="750"/>
      <c r="C284" s="750"/>
      <c r="D284" s="750"/>
      <c r="E284" s="750"/>
      <c r="F284" s="750"/>
      <c r="G284" s="767"/>
    </row>
    <row r="285" spans="1:7" ht="81.75" customHeight="1">
      <c r="A285" s="749"/>
      <c r="B285" s="802" t="s">
        <v>654</v>
      </c>
      <c r="C285" s="802"/>
      <c r="D285" s="802"/>
      <c r="E285" s="802"/>
      <c r="F285" s="802"/>
      <c r="G285" s="803"/>
    </row>
    <row r="286" spans="1:7">
      <c r="A286" s="749"/>
      <c r="B286" s="750" t="s">
        <v>655</v>
      </c>
      <c r="C286" s="750"/>
      <c r="D286" s="750"/>
      <c r="E286" s="750"/>
      <c r="F286" s="750"/>
      <c r="G286" s="767"/>
    </row>
    <row r="287" spans="1:7">
      <c r="A287" s="749"/>
      <c r="B287" s="768" t="s">
        <v>656</v>
      </c>
      <c r="C287" s="750"/>
      <c r="D287" s="750"/>
      <c r="E287" s="750"/>
      <c r="F287" s="750"/>
      <c r="G287" s="767"/>
    </row>
    <row r="288" spans="1:7">
      <c r="A288" s="749"/>
      <c r="B288" s="750"/>
      <c r="C288" s="750"/>
      <c r="D288" s="750"/>
      <c r="E288" s="750"/>
      <c r="F288" s="750"/>
      <c r="G288" s="767"/>
    </row>
    <row r="289" spans="1:7" ht="62.25" customHeight="1" thickBot="1">
      <c r="A289" s="749"/>
      <c r="B289" s="804" t="s">
        <v>657</v>
      </c>
      <c r="C289" s="804"/>
      <c r="D289" s="804"/>
      <c r="E289" s="804"/>
      <c r="F289" s="804"/>
      <c r="G289" s="805"/>
    </row>
    <row r="290" spans="1:7" ht="15.75" thickBot="1">
      <c r="A290" s="749"/>
      <c r="B290" s="806" t="s">
        <v>214</v>
      </c>
      <c r="C290" s="806" t="s">
        <v>215</v>
      </c>
      <c r="D290" s="807" t="s">
        <v>216</v>
      </c>
      <c r="E290" s="808"/>
      <c r="F290" s="750"/>
      <c r="G290" s="767"/>
    </row>
    <row r="291" spans="1:7" ht="15.75" thickBot="1">
      <c r="A291" s="749"/>
      <c r="B291" s="809"/>
      <c r="C291" s="809"/>
      <c r="D291" s="810" t="s">
        <v>567</v>
      </c>
      <c r="E291" s="811" t="s">
        <v>568</v>
      </c>
      <c r="F291" s="750"/>
      <c r="G291" s="767"/>
    </row>
    <row r="292" spans="1:7" ht="15.75" thickBot="1">
      <c r="A292" s="749"/>
      <c r="B292" s="812" t="s">
        <v>569</v>
      </c>
      <c r="C292" s="813">
        <v>105701584181</v>
      </c>
      <c r="D292" s="814"/>
      <c r="E292" s="815"/>
      <c r="F292" s="750"/>
      <c r="G292" s="767"/>
    </row>
    <row r="293" spans="1:7" ht="15.75" thickBot="1">
      <c r="A293" s="749"/>
      <c r="B293" s="816" t="s">
        <v>570</v>
      </c>
      <c r="C293" s="817"/>
      <c r="D293" s="817"/>
      <c r="E293" s="815"/>
      <c r="F293" s="750"/>
      <c r="G293" s="767"/>
    </row>
    <row r="294" spans="1:7" ht="15.75" thickBot="1">
      <c r="A294" s="749"/>
      <c r="B294" s="818" t="s">
        <v>219</v>
      </c>
      <c r="C294" s="819">
        <v>51097482393</v>
      </c>
      <c r="D294" s="820" t="s">
        <v>658</v>
      </c>
      <c r="E294" s="821">
        <v>0</v>
      </c>
      <c r="F294" s="750"/>
      <c r="G294" s="767"/>
    </row>
    <row r="295" spans="1:7" ht="15.75" thickBot="1">
      <c r="A295" s="749"/>
      <c r="B295" s="822" t="s">
        <v>220</v>
      </c>
      <c r="C295" s="819">
        <v>49433636963</v>
      </c>
      <c r="D295" s="823">
        <v>13919069837</v>
      </c>
      <c r="E295" s="824">
        <v>0.28199999999999997</v>
      </c>
      <c r="F295" s="750"/>
      <c r="G295" s="767"/>
    </row>
    <row r="296" spans="1:7" ht="15.75" thickBot="1">
      <c r="A296" s="749"/>
      <c r="B296" s="822" t="s">
        <v>221</v>
      </c>
      <c r="C296" s="819">
        <v>1588233794</v>
      </c>
      <c r="D296" s="819">
        <v>1588233794</v>
      </c>
      <c r="E296" s="821">
        <v>1</v>
      </c>
      <c r="F296" s="750"/>
      <c r="G296" s="767"/>
    </row>
    <row r="297" spans="1:7" ht="15.75" thickBot="1">
      <c r="A297" s="749"/>
      <c r="B297" s="812" t="s">
        <v>571</v>
      </c>
      <c r="C297" s="825">
        <v>102119353150</v>
      </c>
      <c r="D297" s="826"/>
      <c r="E297" s="826"/>
      <c r="F297" s="750"/>
      <c r="G297" s="767"/>
    </row>
    <row r="298" spans="1:7" ht="15.75" thickBot="1">
      <c r="A298" s="749"/>
      <c r="B298" s="812" t="s">
        <v>659</v>
      </c>
      <c r="C298" s="827">
        <v>207820937331</v>
      </c>
      <c r="D298" s="828"/>
      <c r="E298" s="829"/>
      <c r="F298" s="750"/>
      <c r="G298" s="767"/>
    </row>
    <row r="299" spans="1:7" ht="15.75" thickBot="1">
      <c r="A299" s="749"/>
      <c r="B299" s="812" t="s">
        <v>616</v>
      </c>
      <c r="C299" s="827">
        <v>-15507303631</v>
      </c>
      <c r="D299" s="828"/>
      <c r="E299" s="829"/>
      <c r="F299" s="750"/>
      <c r="G299" s="767"/>
    </row>
    <row r="300" spans="1:7" ht="15.75" thickBot="1">
      <c r="A300" s="749"/>
      <c r="B300" s="830" t="s">
        <v>660</v>
      </c>
      <c r="C300" s="831">
        <v>192313633700</v>
      </c>
      <c r="D300" s="832"/>
      <c r="E300" s="833"/>
      <c r="F300" s="750"/>
      <c r="G300" s="767"/>
    </row>
    <row r="301" spans="1:7" ht="15.75" thickBot="1">
      <c r="A301" s="749"/>
      <c r="B301" s="834" t="s">
        <v>203</v>
      </c>
      <c r="C301" s="785"/>
      <c r="D301" s="785"/>
      <c r="E301" s="785"/>
      <c r="F301" s="750"/>
      <c r="G301" s="767"/>
    </row>
    <row r="302" spans="1:7" ht="15.75" thickBot="1">
      <c r="A302" s="749"/>
      <c r="B302" s="835" t="s">
        <v>217</v>
      </c>
      <c r="C302" s="836"/>
      <c r="D302" s="837"/>
      <c r="E302" s="838"/>
      <c r="F302" s="750"/>
      <c r="G302" s="767"/>
    </row>
    <row r="303" spans="1:7" ht="15.75" thickBot="1">
      <c r="A303" s="749"/>
      <c r="B303" s="839" t="s">
        <v>218</v>
      </c>
      <c r="C303" s="840"/>
      <c r="D303" s="841"/>
      <c r="E303" s="842"/>
      <c r="F303" s="750"/>
      <c r="G303" s="767"/>
    </row>
    <row r="304" spans="1:7" ht="15.75" thickBot="1">
      <c r="A304" s="749"/>
      <c r="B304" s="822" t="s">
        <v>219</v>
      </c>
      <c r="C304" s="843" t="s">
        <v>581</v>
      </c>
      <c r="D304" s="844"/>
      <c r="E304" s="845"/>
      <c r="F304" s="750"/>
      <c r="G304" s="767"/>
    </row>
    <row r="305" spans="1:7" ht="15.75" thickBot="1">
      <c r="A305" s="749"/>
      <c r="B305" s="822" t="s">
        <v>220</v>
      </c>
      <c r="C305" s="843" t="s">
        <v>580</v>
      </c>
      <c r="D305" s="844"/>
      <c r="E305" s="845"/>
      <c r="F305" s="750"/>
      <c r="G305" s="767"/>
    </row>
    <row r="306" spans="1:7" ht="15.75" thickBot="1">
      <c r="A306" s="749"/>
      <c r="B306" s="822" t="s">
        <v>221</v>
      </c>
      <c r="C306" s="843" t="s">
        <v>222</v>
      </c>
      <c r="D306" s="844"/>
      <c r="E306" s="845"/>
      <c r="F306" s="750"/>
      <c r="G306" s="767"/>
    </row>
    <row r="307" spans="1:7">
      <c r="A307" s="749"/>
      <c r="B307" s="750"/>
      <c r="C307" s="750"/>
      <c r="D307" s="750"/>
      <c r="E307" s="750"/>
      <c r="F307" s="750"/>
      <c r="G307" s="767"/>
    </row>
    <row r="308" spans="1:7">
      <c r="A308" s="749"/>
      <c r="B308" s="750"/>
      <c r="C308" s="750"/>
      <c r="D308" s="750"/>
      <c r="E308" s="750"/>
      <c r="F308" s="750"/>
      <c r="G308" s="767"/>
    </row>
    <row r="309" spans="1:7" ht="14.25">
      <c r="A309" s="749"/>
      <c r="B309" s="846" t="s">
        <v>661</v>
      </c>
      <c r="C309" s="750"/>
      <c r="D309" s="750"/>
      <c r="E309" s="750"/>
      <c r="F309" s="750"/>
      <c r="G309" s="767"/>
    </row>
    <row r="310" spans="1:7">
      <c r="A310" s="749"/>
      <c r="B310" s="750"/>
      <c r="C310" s="750"/>
      <c r="D310" s="750"/>
      <c r="E310" s="750"/>
      <c r="F310" s="750"/>
      <c r="G310" s="767"/>
    </row>
    <row r="311" spans="1:7" ht="24.75" customHeight="1" thickBot="1">
      <c r="A311" s="847"/>
      <c r="B311" s="848" t="s">
        <v>662</v>
      </c>
      <c r="C311" s="849"/>
      <c r="D311" s="849"/>
      <c r="E311" s="849"/>
      <c r="F311" s="849"/>
      <c r="G311" s="850"/>
    </row>
  </sheetData>
  <sheetProtection selectLockedCells="1" selectUnlockedCells="1"/>
  <mergeCells count="28">
    <mergeCell ref="C306:E306"/>
    <mergeCell ref="C298:E298"/>
    <mergeCell ref="C299:E299"/>
    <mergeCell ref="C300:E300"/>
    <mergeCell ref="C302:E303"/>
    <mergeCell ref="C304:E304"/>
    <mergeCell ref="C305:E305"/>
    <mergeCell ref="B166:D166"/>
    <mergeCell ref="B261:D261"/>
    <mergeCell ref="B275:D275"/>
    <mergeCell ref="B285:G285"/>
    <mergeCell ref="B289:G289"/>
    <mergeCell ref="B290:B291"/>
    <mergeCell ref="C290:C291"/>
    <mergeCell ref="D290:E290"/>
    <mergeCell ref="C8:D8"/>
    <mergeCell ref="B9:G44"/>
    <mergeCell ref="B92:D93"/>
    <mergeCell ref="B135:D135"/>
    <mergeCell ref="A6:C6"/>
    <mergeCell ref="D6:E6"/>
    <mergeCell ref="A7:G7"/>
    <mergeCell ref="A1:G1"/>
    <mergeCell ref="A2:G2"/>
    <mergeCell ref="A4:E4"/>
    <mergeCell ref="F4:G4"/>
    <mergeCell ref="A5:C5"/>
    <mergeCell ref="D5:E5"/>
  </mergeCells>
  <printOptions horizontalCentered="1"/>
  <pageMargins left="0.78749999999999998" right="0.78749999999999998" top="0.55138888888888893" bottom="0.62986111111111109" header="0.51180555555555551" footer="0.51180555555555551"/>
  <pageSetup firstPageNumber="0"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4"/>
  <sheetViews>
    <sheetView showGridLines="0" topLeftCell="A22" zoomScaleNormal="100" workbookViewId="0">
      <selection activeCell="B29" sqref="B29"/>
    </sheetView>
  </sheetViews>
  <sheetFormatPr baseColWidth="10" defaultColWidth="11.5703125" defaultRowHeight="11.25"/>
  <cols>
    <col min="1" max="1" width="2.5703125" style="29" customWidth="1"/>
    <col min="2" max="2" width="32.42578125" style="29" customWidth="1"/>
    <col min="3" max="3" width="15.42578125" style="29" customWidth="1"/>
    <col min="4" max="5" width="16.85546875" style="29" customWidth="1"/>
    <col min="6" max="6" width="69.5703125" style="29" hidden="1" customWidth="1"/>
    <col min="7" max="8" width="11.5703125" style="29"/>
    <col min="9" max="9" width="16.5703125" style="29" bestFit="1" customWidth="1"/>
    <col min="10" max="16384" width="11.5703125" style="29"/>
  </cols>
  <sheetData>
    <row r="1" spans="1:9" s="113" customFormat="1" ht="15.75">
      <c r="A1" s="649" t="s">
        <v>572</v>
      </c>
      <c r="B1" s="649"/>
      <c r="C1" s="649"/>
      <c r="D1" s="649"/>
      <c r="E1" s="649"/>
    </row>
    <row r="2" spans="1:9" customFormat="1" ht="15">
      <c r="A2" s="73"/>
      <c r="B2" s="649" t="s">
        <v>606</v>
      </c>
      <c r="C2" s="649"/>
      <c r="D2" s="649"/>
      <c r="E2" s="649"/>
    </row>
    <row r="3" spans="1:9" customFormat="1" ht="15">
      <c r="A3" s="73"/>
      <c r="B3" s="649" t="s">
        <v>607</v>
      </c>
      <c r="C3" s="649"/>
      <c r="D3" s="649"/>
      <c r="E3" s="649"/>
    </row>
    <row r="4" spans="1:9" customFormat="1" ht="15">
      <c r="B4" s="654" t="s">
        <v>1</v>
      </c>
      <c r="C4" s="654"/>
      <c r="D4" s="654"/>
      <c r="E4" s="654"/>
    </row>
    <row r="5" spans="1:9" customFormat="1" ht="15"/>
    <row r="6" spans="1:9" ht="15">
      <c r="B6" s="74"/>
      <c r="C6" s="74"/>
      <c r="D6" s="74"/>
      <c r="E6" s="74"/>
    </row>
    <row r="7" spans="1:9" ht="12" thickBot="1"/>
    <row r="8" spans="1:9" ht="12.75" thickBot="1">
      <c r="B8" s="114" t="s">
        <v>179</v>
      </c>
      <c r="C8" s="115"/>
      <c r="D8" s="116">
        <v>43555</v>
      </c>
      <c r="E8" s="117">
        <v>43190</v>
      </c>
      <c r="F8" s="165" t="s">
        <v>217</v>
      </c>
    </row>
    <row r="9" spans="1:9">
      <c r="B9" s="118"/>
      <c r="C9" s="119"/>
      <c r="D9" s="120"/>
      <c r="E9" s="121"/>
      <c r="F9" s="166"/>
    </row>
    <row r="10" spans="1:9">
      <c r="B10" s="122" t="s">
        <v>180</v>
      </c>
      <c r="C10" s="123"/>
      <c r="D10" s="124"/>
      <c r="E10" s="125"/>
      <c r="F10" s="166"/>
    </row>
    <row r="11" spans="1:9">
      <c r="B11" s="126" t="s">
        <v>181</v>
      </c>
      <c r="C11" s="127"/>
      <c r="D11" s="128">
        <v>38927943981</v>
      </c>
      <c r="E11" s="129">
        <v>39319988975</v>
      </c>
      <c r="F11" s="166" t="s">
        <v>228</v>
      </c>
    </row>
    <row r="12" spans="1:9">
      <c r="B12" s="130"/>
      <c r="C12" s="119"/>
      <c r="D12" s="128"/>
      <c r="E12" s="129"/>
      <c r="F12" s="166"/>
    </row>
    <row r="13" spans="1:9">
      <c r="B13" s="131" t="s">
        <v>182</v>
      </c>
      <c r="C13" s="132"/>
      <c r="D13" s="128"/>
      <c r="E13" s="129"/>
      <c r="F13" s="166"/>
    </row>
    <row r="14" spans="1:9">
      <c r="B14" s="130" t="s">
        <v>183</v>
      </c>
      <c r="C14" s="119"/>
      <c r="D14" s="133">
        <v>-19003101821</v>
      </c>
      <c r="E14" s="134">
        <v>-18460752361</v>
      </c>
      <c r="F14" s="166" t="s">
        <v>229</v>
      </c>
      <c r="I14" s="76"/>
    </row>
    <row r="15" spans="1:9">
      <c r="B15" s="135" t="s">
        <v>184</v>
      </c>
      <c r="C15" s="136"/>
      <c r="D15" s="137">
        <f>+D11+D14</f>
        <v>19924842160</v>
      </c>
      <c r="E15" s="138">
        <f>+E11+E14</f>
        <v>20859236614</v>
      </c>
      <c r="F15" s="166"/>
    </row>
    <row r="16" spans="1:9">
      <c r="B16" s="130"/>
      <c r="C16" s="119"/>
      <c r="D16" s="158"/>
      <c r="E16" s="162"/>
      <c r="F16" s="166"/>
    </row>
    <row r="17" spans="2:6">
      <c r="B17" s="131" t="s">
        <v>185</v>
      </c>
      <c r="C17" s="132"/>
      <c r="D17" s="133"/>
      <c r="E17" s="163"/>
      <c r="F17" s="166"/>
    </row>
    <row r="18" spans="2:6">
      <c r="B18" s="139" t="s">
        <v>186</v>
      </c>
      <c r="C18" s="140"/>
      <c r="D18" s="141">
        <f>+D19</f>
        <v>4429264819</v>
      </c>
      <c r="E18" s="142">
        <f>+E19</f>
        <v>1624643695</v>
      </c>
      <c r="F18" s="166"/>
    </row>
    <row r="19" spans="2:6">
      <c r="B19" s="130" t="s">
        <v>211</v>
      </c>
      <c r="C19" s="119"/>
      <c r="D19" s="133">
        <v>4429264819</v>
      </c>
      <c r="E19" s="134">
        <v>1624643695</v>
      </c>
      <c r="F19" s="166" t="s">
        <v>236</v>
      </c>
    </row>
    <row r="20" spans="2:6">
      <c r="B20" s="130"/>
      <c r="C20" s="119"/>
      <c r="D20" s="133"/>
      <c r="E20" s="134"/>
      <c r="F20" s="166"/>
    </row>
    <row r="21" spans="2:6">
      <c r="B21" s="131" t="s">
        <v>182</v>
      </c>
      <c r="C21" s="132"/>
      <c r="D21" s="130"/>
      <c r="E21" s="143"/>
      <c r="F21" s="166"/>
    </row>
    <row r="22" spans="2:6">
      <c r="B22" s="139" t="s">
        <v>187</v>
      </c>
      <c r="C22" s="140"/>
      <c r="D22" s="144">
        <f>SUM(D23:D25)</f>
        <v>-18115740561</v>
      </c>
      <c r="E22" s="145">
        <f>SUM(E23:E25)</f>
        <v>-15673513283</v>
      </c>
      <c r="F22" s="166"/>
    </row>
    <row r="23" spans="2:6">
      <c r="B23" s="130" t="s">
        <v>188</v>
      </c>
      <c r="C23" s="119"/>
      <c r="D23" s="133">
        <v>-9024365437</v>
      </c>
      <c r="E23" s="146">
        <v>-8048785802</v>
      </c>
      <c r="F23" s="166" t="s">
        <v>230</v>
      </c>
    </row>
    <row r="24" spans="2:6" ht="10.5" customHeight="1">
      <c r="B24" s="130" t="s">
        <v>212</v>
      </c>
      <c r="C24" s="119"/>
      <c r="D24" s="147">
        <v>-5235462244</v>
      </c>
      <c r="E24" s="146">
        <v>-4411227163</v>
      </c>
      <c r="F24" s="167" t="s">
        <v>231</v>
      </c>
    </row>
    <row r="25" spans="2:6">
      <c r="B25" s="130" t="s">
        <v>189</v>
      </c>
      <c r="C25" s="119"/>
      <c r="D25" s="133">
        <v>-3855912880</v>
      </c>
      <c r="E25" s="134">
        <v>-3213500318</v>
      </c>
      <c r="F25" s="167" t="s">
        <v>232</v>
      </c>
    </row>
    <row r="26" spans="2:6">
      <c r="B26" s="135" t="s">
        <v>190</v>
      </c>
      <c r="C26" s="136"/>
      <c r="D26" s="137">
        <f>+D15+D18+D22</f>
        <v>6238366418</v>
      </c>
      <c r="E26" s="138">
        <f>+E15+E18+E22</f>
        <v>6810367026</v>
      </c>
      <c r="F26" s="166"/>
    </row>
    <row r="27" spans="2:6" s="616" customFormat="1">
      <c r="B27" s="612"/>
      <c r="C27" s="613"/>
      <c r="D27" s="614">
        <f>(D23+D24)/D11</f>
        <v>-0.36631340427226144</v>
      </c>
      <c r="E27" s="614">
        <f>(E23+E24)/E11</f>
        <v>-0.31688749894925422</v>
      </c>
      <c r="F27" s="615"/>
    </row>
    <row r="28" spans="2:6">
      <c r="B28" s="131" t="s">
        <v>185</v>
      </c>
      <c r="C28" s="132"/>
      <c r="D28" s="133"/>
      <c r="E28" s="134"/>
      <c r="F28" s="166"/>
    </row>
    <row r="29" spans="2:6">
      <c r="B29" s="139" t="s">
        <v>191</v>
      </c>
      <c r="C29" s="140"/>
      <c r="D29" s="137">
        <f>+D30</f>
        <v>277696627</v>
      </c>
      <c r="E29" s="138">
        <f>+E30</f>
        <v>257393878</v>
      </c>
      <c r="F29" s="166"/>
    </row>
    <row r="30" spans="2:6">
      <c r="B30" s="130" t="s">
        <v>173</v>
      </c>
      <c r="C30" s="119"/>
      <c r="D30" s="148">
        <v>277696627</v>
      </c>
      <c r="E30" s="149">
        <v>257393878</v>
      </c>
      <c r="F30" s="166" t="s">
        <v>233</v>
      </c>
    </row>
    <row r="31" spans="2:6">
      <c r="B31" s="130"/>
      <c r="C31" s="119"/>
      <c r="D31" s="133"/>
      <c r="E31" s="134"/>
      <c r="F31" s="166"/>
    </row>
    <row r="32" spans="2:6">
      <c r="B32" s="139" t="s">
        <v>192</v>
      </c>
      <c r="C32" s="140"/>
      <c r="D32" s="137">
        <f>+D33+D34</f>
        <v>-3747588336</v>
      </c>
      <c r="E32" s="138">
        <f>+E33+E34</f>
        <v>-4649851335</v>
      </c>
      <c r="F32" s="166"/>
    </row>
    <row r="33" spans="2:9">
      <c r="B33" s="150" t="s">
        <v>193</v>
      </c>
      <c r="C33" s="151"/>
      <c r="D33" s="133">
        <v>-3481369741</v>
      </c>
      <c r="E33" s="134">
        <v>-4332404636</v>
      </c>
      <c r="F33" s="166" t="s">
        <v>234</v>
      </c>
    </row>
    <row r="34" spans="2:9" s="43" customFormat="1">
      <c r="B34" s="130" t="s">
        <v>194</v>
      </c>
      <c r="C34" s="119"/>
      <c r="D34" s="133">
        <v>-266218595</v>
      </c>
      <c r="E34" s="134">
        <v>-317446699</v>
      </c>
      <c r="F34" s="166" t="s">
        <v>235</v>
      </c>
      <c r="I34" s="624"/>
    </row>
    <row r="35" spans="2:9">
      <c r="B35" s="130"/>
      <c r="C35" s="119"/>
      <c r="D35" s="128"/>
      <c r="E35" s="129"/>
      <c r="F35" s="166"/>
    </row>
    <row r="36" spans="2:9">
      <c r="B36" s="130"/>
      <c r="C36" s="119"/>
      <c r="D36" s="130"/>
      <c r="E36" s="143"/>
      <c r="F36" s="166"/>
    </row>
    <row r="37" spans="2:9">
      <c r="B37" s="152" t="s">
        <v>195</v>
      </c>
      <c r="C37" s="153"/>
      <c r="D37" s="137">
        <f>+D26+D29+D32</f>
        <v>2768474709</v>
      </c>
      <c r="E37" s="138">
        <f>+E26+E29+E32</f>
        <v>2417909569</v>
      </c>
      <c r="F37" s="166"/>
    </row>
    <row r="38" spans="2:9" s="75" customFormat="1">
      <c r="B38" s="131"/>
      <c r="C38" s="132"/>
      <c r="D38" s="133"/>
      <c r="E38" s="134"/>
      <c r="F38" s="168"/>
    </row>
    <row r="39" spans="2:9">
      <c r="B39" s="131" t="s">
        <v>182</v>
      </c>
      <c r="C39" s="132"/>
      <c r="D39" s="133"/>
      <c r="E39" s="134"/>
      <c r="F39" s="166"/>
    </row>
    <row r="40" spans="2:9">
      <c r="B40" s="139" t="s">
        <v>196</v>
      </c>
      <c r="C40" s="140"/>
      <c r="D40" s="133">
        <v>-276847471</v>
      </c>
      <c r="E40" s="134">
        <v>-241790956</v>
      </c>
      <c r="F40" s="166"/>
      <c r="H40" s="76"/>
    </row>
    <row r="41" spans="2:9">
      <c r="B41" s="130"/>
      <c r="C41" s="119"/>
      <c r="D41" s="133"/>
      <c r="E41" s="134"/>
      <c r="F41" s="166"/>
    </row>
    <row r="42" spans="2:9" ht="13.5" thickBot="1">
      <c r="B42" s="154" t="s">
        <v>197</v>
      </c>
      <c r="C42" s="155"/>
      <c r="D42" s="156">
        <f>+D37+D40</f>
        <v>2491627238</v>
      </c>
      <c r="E42" s="157">
        <f>+E37+E40</f>
        <v>2176118613</v>
      </c>
      <c r="F42" s="169"/>
      <c r="G42" s="76"/>
      <c r="H42" s="631"/>
      <c r="I42" s="72"/>
    </row>
    <row r="43" spans="2:9">
      <c r="E43" s="41"/>
      <c r="I43" s="76"/>
    </row>
    <row r="44" spans="2:9">
      <c r="E44" s="41"/>
    </row>
    <row r="45" spans="2:9">
      <c r="D45" s="76"/>
      <c r="E45" s="41"/>
    </row>
    <row r="46" spans="2:9">
      <c r="C46" s="655"/>
      <c r="D46" s="655"/>
      <c r="E46" s="77"/>
    </row>
    <row r="47" spans="2:9">
      <c r="C47" s="656"/>
      <c r="D47" s="656"/>
      <c r="E47" s="41"/>
    </row>
    <row r="48" spans="2:9">
      <c r="C48" s="653"/>
      <c r="D48" s="653"/>
      <c r="E48" s="78"/>
    </row>
    <row r="49" spans="5:5">
      <c r="E49" s="41"/>
    </row>
    <row r="50" spans="5:5">
      <c r="E50" s="41"/>
    </row>
    <row r="51" spans="5:5">
      <c r="E51" s="41"/>
    </row>
    <row r="52" spans="5:5">
      <c r="E52" s="41"/>
    </row>
    <row r="53" spans="5:5">
      <c r="E53" s="41"/>
    </row>
    <row r="54" spans="5:5">
      <c r="E54" s="41"/>
    </row>
    <row r="55" spans="5:5">
      <c r="E55" s="41"/>
    </row>
    <row r="56" spans="5:5">
      <c r="E56" s="41"/>
    </row>
    <row r="57" spans="5:5">
      <c r="E57" s="41"/>
    </row>
    <row r="58" spans="5:5">
      <c r="E58" s="41"/>
    </row>
    <row r="59" spans="5:5">
      <c r="E59" s="41"/>
    </row>
    <row r="61" spans="5:5">
      <c r="E61" s="41"/>
    </row>
    <row r="62" spans="5:5">
      <c r="E62" s="41"/>
    </row>
    <row r="63" spans="5:5">
      <c r="E63" s="41"/>
    </row>
    <row r="64" spans="5:5">
      <c r="E64" s="41"/>
    </row>
    <row r="65" spans="5:5">
      <c r="E65" s="41"/>
    </row>
    <row r="66" spans="5:5">
      <c r="E66" s="41"/>
    </row>
    <row r="68" spans="5:5">
      <c r="E68" s="41"/>
    </row>
    <row r="69" spans="5:5">
      <c r="E69" s="41"/>
    </row>
    <row r="70" spans="5:5">
      <c r="E70" s="41"/>
    </row>
    <row r="71" spans="5:5">
      <c r="E71" s="41"/>
    </row>
    <row r="72" spans="5:5">
      <c r="E72" s="41"/>
    </row>
    <row r="73" spans="5:5">
      <c r="E73" s="41"/>
    </row>
    <row r="74" spans="5:5">
      <c r="E74" s="41"/>
    </row>
  </sheetData>
  <mergeCells count="7">
    <mergeCell ref="C48:D48"/>
    <mergeCell ref="A1:E1"/>
    <mergeCell ref="B2:E2"/>
    <mergeCell ref="B3:E3"/>
    <mergeCell ref="B4:E4"/>
    <mergeCell ref="C46:D46"/>
    <mergeCell ref="C47:D47"/>
  </mergeCells>
  <pageMargins left="0.70866141732283472" right="0.70866141732283472" top="1.574803149606299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55"/>
  <sheetViews>
    <sheetView topLeftCell="B1" zoomScale="80" zoomScaleNormal="80" workbookViewId="0">
      <selection activeCell="K34" sqref="K34"/>
    </sheetView>
  </sheetViews>
  <sheetFormatPr baseColWidth="10" defaultColWidth="11.5703125" defaultRowHeight="11.25" customHeight="1"/>
  <cols>
    <col min="1" max="1" width="32.5703125" style="179" customWidth="1"/>
    <col min="2" max="2" width="15.5703125" style="179" customWidth="1"/>
    <col min="3" max="3" width="12.85546875" style="179" bestFit="1" customWidth="1"/>
    <col min="4" max="4" width="12" style="179" customWidth="1"/>
    <col min="5" max="6" width="0" style="179" hidden="1" customWidth="1"/>
    <col min="7" max="7" width="15.5703125" style="179" customWidth="1"/>
    <col min="8" max="8" width="14.7109375" style="179" customWidth="1"/>
    <col min="9" max="9" width="15.42578125" style="179" customWidth="1"/>
    <col min="10" max="10" width="16.7109375" style="179" customWidth="1"/>
    <col min="11" max="11" width="16" style="179" customWidth="1"/>
    <col min="12" max="12" width="15.28515625" style="179" customWidth="1"/>
    <col min="13" max="13" width="15.5703125" style="179" customWidth="1"/>
    <col min="14" max="14" width="16.42578125" style="179" customWidth="1"/>
    <col min="15" max="256" width="11.5703125" style="179"/>
    <col min="257" max="257" width="38.42578125" style="179" customWidth="1"/>
    <col min="258" max="258" width="15.5703125" style="179" customWidth="1"/>
    <col min="259" max="259" width="11.140625" style="179" customWidth="1"/>
    <col min="260" max="260" width="12" style="179" customWidth="1"/>
    <col min="261" max="262" width="0" style="179" hidden="1" customWidth="1"/>
    <col min="263" max="263" width="15.5703125" style="179" customWidth="1"/>
    <col min="264" max="264" width="14.7109375" style="179" customWidth="1"/>
    <col min="265" max="265" width="14.5703125" style="179" customWidth="1"/>
    <col min="266" max="266" width="16.7109375" style="179" customWidth="1"/>
    <col min="267" max="267" width="14.7109375" style="179" customWidth="1"/>
    <col min="268" max="268" width="15.28515625" style="179" customWidth="1"/>
    <col min="269" max="269" width="15.5703125" style="179" customWidth="1"/>
    <col min="270" max="270" width="16.42578125" style="179" customWidth="1"/>
    <col min="271" max="512" width="11.5703125" style="179"/>
    <col min="513" max="513" width="38.42578125" style="179" customWidth="1"/>
    <col min="514" max="514" width="15.5703125" style="179" customWidth="1"/>
    <col min="515" max="515" width="11.140625" style="179" customWidth="1"/>
    <col min="516" max="516" width="12" style="179" customWidth="1"/>
    <col min="517" max="518" width="0" style="179" hidden="1" customWidth="1"/>
    <col min="519" max="519" width="15.5703125" style="179" customWidth="1"/>
    <col min="520" max="520" width="14.7109375" style="179" customWidth="1"/>
    <col min="521" max="521" width="14.5703125" style="179" customWidth="1"/>
    <col min="522" max="522" width="16.7109375" style="179" customWidth="1"/>
    <col min="523" max="523" width="14.7109375" style="179" customWidth="1"/>
    <col min="524" max="524" width="15.28515625" style="179" customWidth="1"/>
    <col min="525" max="525" width="15.5703125" style="179" customWidth="1"/>
    <col min="526" max="526" width="16.42578125" style="179" customWidth="1"/>
    <col min="527" max="768" width="11.5703125" style="179"/>
    <col min="769" max="769" width="38.42578125" style="179" customWidth="1"/>
    <col min="770" max="770" width="15.5703125" style="179" customWidth="1"/>
    <col min="771" max="771" width="11.140625" style="179" customWidth="1"/>
    <col min="772" max="772" width="12" style="179" customWidth="1"/>
    <col min="773" max="774" width="0" style="179" hidden="1" customWidth="1"/>
    <col min="775" max="775" width="15.5703125" style="179" customWidth="1"/>
    <col min="776" max="776" width="14.7109375" style="179" customWidth="1"/>
    <col min="777" max="777" width="14.5703125" style="179" customWidth="1"/>
    <col min="778" max="778" width="16.7109375" style="179" customWidth="1"/>
    <col min="779" max="779" width="14.7109375" style="179" customWidth="1"/>
    <col min="780" max="780" width="15.28515625" style="179" customWidth="1"/>
    <col min="781" max="781" width="15.5703125" style="179" customWidth="1"/>
    <col min="782" max="782" width="16.42578125" style="179" customWidth="1"/>
    <col min="783" max="1024" width="11.5703125" style="179"/>
    <col min="1025" max="1025" width="38.42578125" style="179" customWidth="1"/>
    <col min="1026" max="1026" width="15.5703125" style="179" customWidth="1"/>
    <col min="1027" max="1027" width="11.140625" style="179" customWidth="1"/>
    <col min="1028" max="1028" width="12" style="179" customWidth="1"/>
    <col min="1029" max="1030" width="0" style="179" hidden="1" customWidth="1"/>
    <col min="1031" max="1031" width="15.5703125" style="179" customWidth="1"/>
    <col min="1032" max="1032" width="14.7109375" style="179" customWidth="1"/>
    <col min="1033" max="1033" width="14.5703125" style="179" customWidth="1"/>
    <col min="1034" max="1034" width="16.7109375" style="179" customWidth="1"/>
    <col min="1035" max="1035" width="14.7109375" style="179" customWidth="1"/>
    <col min="1036" max="1036" width="15.28515625" style="179" customWidth="1"/>
    <col min="1037" max="1037" width="15.5703125" style="179" customWidth="1"/>
    <col min="1038" max="1038" width="16.42578125" style="179" customWidth="1"/>
    <col min="1039" max="1280" width="11.5703125" style="179"/>
    <col min="1281" max="1281" width="38.42578125" style="179" customWidth="1"/>
    <col min="1282" max="1282" width="15.5703125" style="179" customWidth="1"/>
    <col min="1283" max="1283" width="11.140625" style="179" customWidth="1"/>
    <col min="1284" max="1284" width="12" style="179" customWidth="1"/>
    <col min="1285" max="1286" width="0" style="179" hidden="1" customWidth="1"/>
    <col min="1287" max="1287" width="15.5703125" style="179" customWidth="1"/>
    <col min="1288" max="1288" width="14.7109375" style="179" customWidth="1"/>
    <col min="1289" max="1289" width="14.5703125" style="179" customWidth="1"/>
    <col min="1290" max="1290" width="16.7109375" style="179" customWidth="1"/>
    <col min="1291" max="1291" width="14.7109375" style="179" customWidth="1"/>
    <col min="1292" max="1292" width="15.28515625" style="179" customWidth="1"/>
    <col min="1293" max="1293" width="15.5703125" style="179" customWidth="1"/>
    <col min="1294" max="1294" width="16.42578125" style="179" customWidth="1"/>
    <col min="1295" max="1536" width="11.5703125" style="179"/>
    <col min="1537" max="1537" width="38.42578125" style="179" customWidth="1"/>
    <col min="1538" max="1538" width="15.5703125" style="179" customWidth="1"/>
    <col min="1539" max="1539" width="11.140625" style="179" customWidth="1"/>
    <col min="1540" max="1540" width="12" style="179" customWidth="1"/>
    <col min="1541" max="1542" width="0" style="179" hidden="1" customWidth="1"/>
    <col min="1543" max="1543" width="15.5703125" style="179" customWidth="1"/>
    <col min="1544" max="1544" width="14.7109375" style="179" customWidth="1"/>
    <col min="1545" max="1545" width="14.5703125" style="179" customWidth="1"/>
    <col min="1546" max="1546" width="16.7109375" style="179" customWidth="1"/>
    <col min="1547" max="1547" width="14.7109375" style="179" customWidth="1"/>
    <col min="1548" max="1548" width="15.28515625" style="179" customWidth="1"/>
    <col min="1549" max="1549" width="15.5703125" style="179" customWidth="1"/>
    <col min="1550" max="1550" width="16.42578125" style="179" customWidth="1"/>
    <col min="1551" max="1792" width="11.5703125" style="179"/>
    <col min="1793" max="1793" width="38.42578125" style="179" customWidth="1"/>
    <col min="1794" max="1794" width="15.5703125" style="179" customWidth="1"/>
    <col min="1795" max="1795" width="11.140625" style="179" customWidth="1"/>
    <col min="1796" max="1796" width="12" style="179" customWidth="1"/>
    <col min="1797" max="1798" width="0" style="179" hidden="1" customWidth="1"/>
    <col min="1799" max="1799" width="15.5703125" style="179" customWidth="1"/>
    <col min="1800" max="1800" width="14.7109375" style="179" customWidth="1"/>
    <col min="1801" max="1801" width="14.5703125" style="179" customWidth="1"/>
    <col min="1802" max="1802" width="16.7109375" style="179" customWidth="1"/>
    <col min="1803" max="1803" width="14.7109375" style="179" customWidth="1"/>
    <col min="1804" max="1804" width="15.28515625" style="179" customWidth="1"/>
    <col min="1805" max="1805" width="15.5703125" style="179" customWidth="1"/>
    <col min="1806" max="1806" width="16.42578125" style="179" customWidth="1"/>
    <col min="1807" max="2048" width="11.5703125" style="179"/>
    <col min="2049" max="2049" width="38.42578125" style="179" customWidth="1"/>
    <col min="2050" max="2050" width="15.5703125" style="179" customWidth="1"/>
    <col min="2051" max="2051" width="11.140625" style="179" customWidth="1"/>
    <col min="2052" max="2052" width="12" style="179" customWidth="1"/>
    <col min="2053" max="2054" width="0" style="179" hidden="1" customWidth="1"/>
    <col min="2055" max="2055" width="15.5703125" style="179" customWidth="1"/>
    <col min="2056" max="2056" width="14.7109375" style="179" customWidth="1"/>
    <col min="2057" max="2057" width="14.5703125" style="179" customWidth="1"/>
    <col min="2058" max="2058" width="16.7109375" style="179" customWidth="1"/>
    <col min="2059" max="2059" width="14.7109375" style="179" customWidth="1"/>
    <col min="2060" max="2060" width="15.28515625" style="179" customWidth="1"/>
    <col min="2061" max="2061" width="15.5703125" style="179" customWidth="1"/>
    <col min="2062" max="2062" width="16.42578125" style="179" customWidth="1"/>
    <col min="2063" max="2304" width="11.5703125" style="179"/>
    <col min="2305" max="2305" width="38.42578125" style="179" customWidth="1"/>
    <col min="2306" max="2306" width="15.5703125" style="179" customWidth="1"/>
    <col min="2307" max="2307" width="11.140625" style="179" customWidth="1"/>
    <col min="2308" max="2308" width="12" style="179" customWidth="1"/>
    <col min="2309" max="2310" width="0" style="179" hidden="1" customWidth="1"/>
    <col min="2311" max="2311" width="15.5703125" style="179" customWidth="1"/>
    <col min="2312" max="2312" width="14.7109375" style="179" customWidth="1"/>
    <col min="2313" max="2313" width="14.5703125" style="179" customWidth="1"/>
    <col min="2314" max="2314" width="16.7109375" style="179" customWidth="1"/>
    <col min="2315" max="2315" width="14.7109375" style="179" customWidth="1"/>
    <col min="2316" max="2316" width="15.28515625" style="179" customWidth="1"/>
    <col min="2317" max="2317" width="15.5703125" style="179" customWidth="1"/>
    <col min="2318" max="2318" width="16.42578125" style="179" customWidth="1"/>
    <col min="2319" max="2560" width="11.5703125" style="179"/>
    <col min="2561" max="2561" width="38.42578125" style="179" customWidth="1"/>
    <col min="2562" max="2562" width="15.5703125" style="179" customWidth="1"/>
    <col min="2563" max="2563" width="11.140625" style="179" customWidth="1"/>
    <col min="2564" max="2564" width="12" style="179" customWidth="1"/>
    <col min="2565" max="2566" width="0" style="179" hidden="1" customWidth="1"/>
    <col min="2567" max="2567" width="15.5703125" style="179" customWidth="1"/>
    <col min="2568" max="2568" width="14.7109375" style="179" customWidth="1"/>
    <col min="2569" max="2569" width="14.5703125" style="179" customWidth="1"/>
    <col min="2570" max="2570" width="16.7109375" style="179" customWidth="1"/>
    <col min="2571" max="2571" width="14.7109375" style="179" customWidth="1"/>
    <col min="2572" max="2572" width="15.28515625" style="179" customWidth="1"/>
    <col min="2573" max="2573" width="15.5703125" style="179" customWidth="1"/>
    <col min="2574" max="2574" width="16.42578125" style="179" customWidth="1"/>
    <col min="2575" max="2816" width="11.5703125" style="179"/>
    <col min="2817" max="2817" width="38.42578125" style="179" customWidth="1"/>
    <col min="2818" max="2818" width="15.5703125" style="179" customWidth="1"/>
    <col min="2819" max="2819" width="11.140625" style="179" customWidth="1"/>
    <col min="2820" max="2820" width="12" style="179" customWidth="1"/>
    <col min="2821" max="2822" width="0" style="179" hidden="1" customWidth="1"/>
    <col min="2823" max="2823" width="15.5703125" style="179" customWidth="1"/>
    <col min="2824" max="2824" width="14.7109375" style="179" customWidth="1"/>
    <col min="2825" max="2825" width="14.5703125" style="179" customWidth="1"/>
    <col min="2826" max="2826" width="16.7109375" style="179" customWidth="1"/>
    <col min="2827" max="2827" width="14.7109375" style="179" customWidth="1"/>
    <col min="2828" max="2828" width="15.28515625" style="179" customWidth="1"/>
    <col min="2829" max="2829" width="15.5703125" style="179" customWidth="1"/>
    <col min="2830" max="2830" width="16.42578125" style="179" customWidth="1"/>
    <col min="2831" max="3072" width="11.5703125" style="179"/>
    <col min="3073" max="3073" width="38.42578125" style="179" customWidth="1"/>
    <col min="3074" max="3074" width="15.5703125" style="179" customWidth="1"/>
    <col min="3075" max="3075" width="11.140625" style="179" customWidth="1"/>
    <col min="3076" max="3076" width="12" style="179" customWidth="1"/>
    <col min="3077" max="3078" width="0" style="179" hidden="1" customWidth="1"/>
    <col min="3079" max="3079" width="15.5703125" style="179" customWidth="1"/>
    <col min="3080" max="3080" width="14.7109375" style="179" customWidth="1"/>
    <col min="3081" max="3081" width="14.5703125" style="179" customWidth="1"/>
    <col min="3082" max="3082" width="16.7109375" style="179" customWidth="1"/>
    <col min="3083" max="3083" width="14.7109375" style="179" customWidth="1"/>
    <col min="3084" max="3084" width="15.28515625" style="179" customWidth="1"/>
    <col min="3085" max="3085" width="15.5703125" style="179" customWidth="1"/>
    <col min="3086" max="3086" width="16.42578125" style="179" customWidth="1"/>
    <col min="3087" max="3328" width="11.5703125" style="179"/>
    <col min="3329" max="3329" width="38.42578125" style="179" customWidth="1"/>
    <col min="3330" max="3330" width="15.5703125" style="179" customWidth="1"/>
    <col min="3331" max="3331" width="11.140625" style="179" customWidth="1"/>
    <col min="3332" max="3332" width="12" style="179" customWidth="1"/>
    <col min="3333" max="3334" width="0" style="179" hidden="1" customWidth="1"/>
    <col min="3335" max="3335" width="15.5703125" style="179" customWidth="1"/>
    <col min="3336" max="3336" width="14.7109375" style="179" customWidth="1"/>
    <col min="3337" max="3337" width="14.5703125" style="179" customWidth="1"/>
    <col min="3338" max="3338" width="16.7109375" style="179" customWidth="1"/>
    <col min="3339" max="3339" width="14.7109375" style="179" customWidth="1"/>
    <col min="3340" max="3340" width="15.28515625" style="179" customWidth="1"/>
    <col min="3341" max="3341" width="15.5703125" style="179" customWidth="1"/>
    <col min="3342" max="3342" width="16.42578125" style="179" customWidth="1"/>
    <col min="3343" max="3584" width="11.5703125" style="179"/>
    <col min="3585" max="3585" width="38.42578125" style="179" customWidth="1"/>
    <col min="3586" max="3586" width="15.5703125" style="179" customWidth="1"/>
    <col min="3587" max="3587" width="11.140625" style="179" customWidth="1"/>
    <col min="3588" max="3588" width="12" style="179" customWidth="1"/>
    <col min="3589" max="3590" width="0" style="179" hidden="1" customWidth="1"/>
    <col min="3591" max="3591" width="15.5703125" style="179" customWidth="1"/>
    <col min="3592" max="3592" width="14.7109375" style="179" customWidth="1"/>
    <col min="3593" max="3593" width="14.5703125" style="179" customWidth="1"/>
    <col min="3594" max="3594" width="16.7109375" style="179" customWidth="1"/>
    <col min="3595" max="3595" width="14.7109375" style="179" customWidth="1"/>
    <col min="3596" max="3596" width="15.28515625" style="179" customWidth="1"/>
    <col min="3597" max="3597" width="15.5703125" style="179" customWidth="1"/>
    <col min="3598" max="3598" width="16.42578125" style="179" customWidth="1"/>
    <col min="3599" max="3840" width="11.5703125" style="179"/>
    <col min="3841" max="3841" width="38.42578125" style="179" customWidth="1"/>
    <col min="3842" max="3842" width="15.5703125" style="179" customWidth="1"/>
    <col min="3843" max="3843" width="11.140625" style="179" customWidth="1"/>
    <col min="3844" max="3844" width="12" style="179" customWidth="1"/>
    <col min="3845" max="3846" width="0" style="179" hidden="1" customWidth="1"/>
    <col min="3847" max="3847" width="15.5703125" style="179" customWidth="1"/>
    <col min="3848" max="3848" width="14.7109375" style="179" customWidth="1"/>
    <col min="3849" max="3849" width="14.5703125" style="179" customWidth="1"/>
    <col min="3850" max="3850" width="16.7109375" style="179" customWidth="1"/>
    <col min="3851" max="3851" width="14.7109375" style="179" customWidth="1"/>
    <col min="3852" max="3852" width="15.28515625" style="179" customWidth="1"/>
    <col min="3853" max="3853" width="15.5703125" style="179" customWidth="1"/>
    <col min="3854" max="3854" width="16.42578125" style="179" customWidth="1"/>
    <col min="3855" max="4096" width="11.5703125" style="179"/>
    <col min="4097" max="4097" width="38.42578125" style="179" customWidth="1"/>
    <col min="4098" max="4098" width="15.5703125" style="179" customWidth="1"/>
    <col min="4099" max="4099" width="11.140625" style="179" customWidth="1"/>
    <col min="4100" max="4100" width="12" style="179" customWidth="1"/>
    <col min="4101" max="4102" width="0" style="179" hidden="1" customWidth="1"/>
    <col min="4103" max="4103" width="15.5703125" style="179" customWidth="1"/>
    <col min="4104" max="4104" width="14.7109375" style="179" customWidth="1"/>
    <col min="4105" max="4105" width="14.5703125" style="179" customWidth="1"/>
    <col min="4106" max="4106" width="16.7109375" style="179" customWidth="1"/>
    <col min="4107" max="4107" width="14.7109375" style="179" customWidth="1"/>
    <col min="4108" max="4108" width="15.28515625" style="179" customWidth="1"/>
    <col min="4109" max="4109" width="15.5703125" style="179" customWidth="1"/>
    <col min="4110" max="4110" width="16.42578125" style="179" customWidth="1"/>
    <col min="4111" max="4352" width="11.5703125" style="179"/>
    <col min="4353" max="4353" width="38.42578125" style="179" customWidth="1"/>
    <col min="4354" max="4354" width="15.5703125" style="179" customWidth="1"/>
    <col min="4355" max="4355" width="11.140625" style="179" customWidth="1"/>
    <col min="4356" max="4356" width="12" style="179" customWidth="1"/>
    <col min="4357" max="4358" width="0" style="179" hidden="1" customWidth="1"/>
    <col min="4359" max="4359" width="15.5703125" style="179" customWidth="1"/>
    <col min="4360" max="4360" width="14.7109375" style="179" customWidth="1"/>
    <col min="4361" max="4361" width="14.5703125" style="179" customWidth="1"/>
    <col min="4362" max="4362" width="16.7109375" style="179" customWidth="1"/>
    <col min="4363" max="4363" width="14.7109375" style="179" customWidth="1"/>
    <col min="4364" max="4364" width="15.28515625" style="179" customWidth="1"/>
    <col min="4365" max="4365" width="15.5703125" style="179" customWidth="1"/>
    <col min="4366" max="4366" width="16.42578125" style="179" customWidth="1"/>
    <col min="4367" max="4608" width="11.5703125" style="179"/>
    <col min="4609" max="4609" width="38.42578125" style="179" customWidth="1"/>
    <col min="4610" max="4610" width="15.5703125" style="179" customWidth="1"/>
    <col min="4611" max="4611" width="11.140625" style="179" customWidth="1"/>
    <col min="4612" max="4612" width="12" style="179" customWidth="1"/>
    <col min="4613" max="4614" width="0" style="179" hidden="1" customWidth="1"/>
    <col min="4615" max="4615" width="15.5703125" style="179" customWidth="1"/>
    <col min="4616" max="4616" width="14.7109375" style="179" customWidth="1"/>
    <col min="4617" max="4617" width="14.5703125" style="179" customWidth="1"/>
    <col min="4618" max="4618" width="16.7109375" style="179" customWidth="1"/>
    <col min="4619" max="4619" width="14.7109375" style="179" customWidth="1"/>
    <col min="4620" max="4620" width="15.28515625" style="179" customWidth="1"/>
    <col min="4621" max="4621" width="15.5703125" style="179" customWidth="1"/>
    <col min="4622" max="4622" width="16.42578125" style="179" customWidth="1"/>
    <col min="4623" max="4864" width="11.5703125" style="179"/>
    <col min="4865" max="4865" width="38.42578125" style="179" customWidth="1"/>
    <col min="4866" max="4866" width="15.5703125" style="179" customWidth="1"/>
    <col min="4867" max="4867" width="11.140625" style="179" customWidth="1"/>
    <col min="4868" max="4868" width="12" style="179" customWidth="1"/>
    <col min="4869" max="4870" width="0" style="179" hidden="1" customWidth="1"/>
    <col min="4871" max="4871" width="15.5703125" style="179" customWidth="1"/>
    <col min="4872" max="4872" width="14.7109375" style="179" customWidth="1"/>
    <col min="4873" max="4873" width="14.5703125" style="179" customWidth="1"/>
    <col min="4874" max="4874" width="16.7109375" style="179" customWidth="1"/>
    <col min="4875" max="4875" width="14.7109375" style="179" customWidth="1"/>
    <col min="4876" max="4876" width="15.28515625" style="179" customWidth="1"/>
    <col min="4877" max="4877" width="15.5703125" style="179" customWidth="1"/>
    <col min="4878" max="4878" width="16.42578125" style="179" customWidth="1"/>
    <col min="4879" max="5120" width="11.5703125" style="179"/>
    <col min="5121" max="5121" width="38.42578125" style="179" customWidth="1"/>
    <col min="5122" max="5122" width="15.5703125" style="179" customWidth="1"/>
    <col min="5123" max="5123" width="11.140625" style="179" customWidth="1"/>
    <col min="5124" max="5124" width="12" style="179" customWidth="1"/>
    <col min="5125" max="5126" width="0" style="179" hidden="1" customWidth="1"/>
    <col min="5127" max="5127" width="15.5703125" style="179" customWidth="1"/>
    <col min="5128" max="5128" width="14.7109375" style="179" customWidth="1"/>
    <col min="5129" max="5129" width="14.5703125" style="179" customWidth="1"/>
    <col min="5130" max="5130" width="16.7109375" style="179" customWidth="1"/>
    <col min="5131" max="5131" width="14.7109375" style="179" customWidth="1"/>
    <col min="5132" max="5132" width="15.28515625" style="179" customWidth="1"/>
    <col min="5133" max="5133" width="15.5703125" style="179" customWidth="1"/>
    <col min="5134" max="5134" width="16.42578125" style="179" customWidth="1"/>
    <col min="5135" max="5376" width="11.5703125" style="179"/>
    <col min="5377" max="5377" width="38.42578125" style="179" customWidth="1"/>
    <col min="5378" max="5378" width="15.5703125" style="179" customWidth="1"/>
    <col min="5379" max="5379" width="11.140625" style="179" customWidth="1"/>
    <col min="5380" max="5380" width="12" style="179" customWidth="1"/>
    <col min="5381" max="5382" width="0" style="179" hidden="1" customWidth="1"/>
    <col min="5383" max="5383" width="15.5703125" style="179" customWidth="1"/>
    <col min="5384" max="5384" width="14.7109375" style="179" customWidth="1"/>
    <col min="5385" max="5385" width="14.5703125" style="179" customWidth="1"/>
    <col min="5386" max="5386" width="16.7109375" style="179" customWidth="1"/>
    <col min="5387" max="5387" width="14.7109375" style="179" customWidth="1"/>
    <col min="5388" max="5388" width="15.28515625" style="179" customWidth="1"/>
    <col min="5389" max="5389" width="15.5703125" style="179" customWidth="1"/>
    <col min="5390" max="5390" width="16.42578125" style="179" customWidth="1"/>
    <col min="5391" max="5632" width="11.5703125" style="179"/>
    <col min="5633" max="5633" width="38.42578125" style="179" customWidth="1"/>
    <col min="5634" max="5634" width="15.5703125" style="179" customWidth="1"/>
    <col min="5635" max="5635" width="11.140625" style="179" customWidth="1"/>
    <col min="5636" max="5636" width="12" style="179" customWidth="1"/>
    <col min="5637" max="5638" width="0" style="179" hidden="1" customWidth="1"/>
    <col min="5639" max="5639" width="15.5703125" style="179" customWidth="1"/>
    <col min="5640" max="5640" width="14.7109375" style="179" customWidth="1"/>
    <col min="5641" max="5641" width="14.5703125" style="179" customWidth="1"/>
    <col min="5642" max="5642" width="16.7109375" style="179" customWidth="1"/>
    <col min="5643" max="5643" width="14.7109375" style="179" customWidth="1"/>
    <col min="5644" max="5644" width="15.28515625" style="179" customWidth="1"/>
    <col min="5645" max="5645" width="15.5703125" style="179" customWidth="1"/>
    <col min="5646" max="5646" width="16.42578125" style="179" customWidth="1"/>
    <col min="5647" max="5888" width="11.5703125" style="179"/>
    <col min="5889" max="5889" width="38.42578125" style="179" customWidth="1"/>
    <col min="5890" max="5890" width="15.5703125" style="179" customWidth="1"/>
    <col min="5891" max="5891" width="11.140625" style="179" customWidth="1"/>
    <col min="5892" max="5892" width="12" style="179" customWidth="1"/>
    <col min="5893" max="5894" width="0" style="179" hidden="1" customWidth="1"/>
    <col min="5895" max="5895" width="15.5703125" style="179" customWidth="1"/>
    <col min="5896" max="5896" width="14.7109375" style="179" customWidth="1"/>
    <col min="5897" max="5897" width="14.5703125" style="179" customWidth="1"/>
    <col min="5898" max="5898" width="16.7109375" style="179" customWidth="1"/>
    <col min="5899" max="5899" width="14.7109375" style="179" customWidth="1"/>
    <col min="5900" max="5900" width="15.28515625" style="179" customWidth="1"/>
    <col min="5901" max="5901" width="15.5703125" style="179" customWidth="1"/>
    <col min="5902" max="5902" width="16.42578125" style="179" customWidth="1"/>
    <col min="5903" max="6144" width="11.5703125" style="179"/>
    <col min="6145" max="6145" width="38.42578125" style="179" customWidth="1"/>
    <col min="6146" max="6146" width="15.5703125" style="179" customWidth="1"/>
    <col min="6147" max="6147" width="11.140625" style="179" customWidth="1"/>
    <col min="6148" max="6148" width="12" style="179" customWidth="1"/>
    <col min="6149" max="6150" width="0" style="179" hidden="1" customWidth="1"/>
    <col min="6151" max="6151" width="15.5703125" style="179" customWidth="1"/>
    <col min="6152" max="6152" width="14.7109375" style="179" customWidth="1"/>
    <col min="6153" max="6153" width="14.5703125" style="179" customWidth="1"/>
    <col min="6154" max="6154" width="16.7109375" style="179" customWidth="1"/>
    <col min="6155" max="6155" width="14.7109375" style="179" customWidth="1"/>
    <col min="6156" max="6156" width="15.28515625" style="179" customWidth="1"/>
    <col min="6157" max="6157" width="15.5703125" style="179" customWidth="1"/>
    <col min="6158" max="6158" width="16.42578125" style="179" customWidth="1"/>
    <col min="6159" max="6400" width="11.5703125" style="179"/>
    <col min="6401" max="6401" width="38.42578125" style="179" customWidth="1"/>
    <col min="6402" max="6402" width="15.5703125" style="179" customWidth="1"/>
    <col min="6403" max="6403" width="11.140625" style="179" customWidth="1"/>
    <col min="6404" max="6404" width="12" style="179" customWidth="1"/>
    <col min="6405" max="6406" width="0" style="179" hidden="1" customWidth="1"/>
    <col min="6407" max="6407" width="15.5703125" style="179" customWidth="1"/>
    <col min="6408" max="6408" width="14.7109375" style="179" customWidth="1"/>
    <col min="6409" max="6409" width="14.5703125" style="179" customWidth="1"/>
    <col min="6410" max="6410" width="16.7109375" style="179" customWidth="1"/>
    <col min="6411" max="6411" width="14.7109375" style="179" customWidth="1"/>
    <col min="6412" max="6412" width="15.28515625" style="179" customWidth="1"/>
    <col min="6413" max="6413" width="15.5703125" style="179" customWidth="1"/>
    <col min="6414" max="6414" width="16.42578125" style="179" customWidth="1"/>
    <col min="6415" max="6656" width="11.5703125" style="179"/>
    <col min="6657" max="6657" width="38.42578125" style="179" customWidth="1"/>
    <col min="6658" max="6658" width="15.5703125" style="179" customWidth="1"/>
    <col min="6659" max="6659" width="11.140625" style="179" customWidth="1"/>
    <col min="6660" max="6660" width="12" style="179" customWidth="1"/>
    <col min="6661" max="6662" width="0" style="179" hidden="1" customWidth="1"/>
    <col min="6663" max="6663" width="15.5703125" style="179" customWidth="1"/>
    <col min="6664" max="6664" width="14.7109375" style="179" customWidth="1"/>
    <col min="6665" max="6665" width="14.5703125" style="179" customWidth="1"/>
    <col min="6666" max="6666" width="16.7109375" style="179" customWidth="1"/>
    <col min="6667" max="6667" width="14.7109375" style="179" customWidth="1"/>
    <col min="6668" max="6668" width="15.28515625" style="179" customWidth="1"/>
    <col min="6669" max="6669" width="15.5703125" style="179" customWidth="1"/>
    <col min="6670" max="6670" width="16.42578125" style="179" customWidth="1"/>
    <col min="6671" max="6912" width="11.5703125" style="179"/>
    <col min="6913" max="6913" width="38.42578125" style="179" customWidth="1"/>
    <col min="6914" max="6914" width="15.5703125" style="179" customWidth="1"/>
    <col min="6915" max="6915" width="11.140625" style="179" customWidth="1"/>
    <col min="6916" max="6916" width="12" style="179" customWidth="1"/>
    <col min="6917" max="6918" width="0" style="179" hidden="1" customWidth="1"/>
    <col min="6919" max="6919" width="15.5703125" style="179" customWidth="1"/>
    <col min="6920" max="6920" width="14.7109375" style="179" customWidth="1"/>
    <col min="6921" max="6921" width="14.5703125" style="179" customWidth="1"/>
    <col min="6922" max="6922" width="16.7109375" style="179" customWidth="1"/>
    <col min="6923" max="6923" width="14.7109375" style="179" customWidth="1"/>
    <col min="6924" max="6924" width="15.28515625" style="179" customWidth="1"/>
    <col min="6925" max="6925" width="15.5703125" style="179" customWidth="1"/>
    <col min="6926" max="6926" width="16.42578125" style="179" customWidth="1"/>
    <col min="6927" max="7168" width="11.5703125" style="179"/>
    <col min="7169" max="7169" width="38.42578125" style="179" customWidth="1"/>
    <col min="7170" max="7170" width="15.5703125" style="179" customWidth="1"/>
    <col min="7171" max="7171" width="11.140625" style="179" customWidth="1"/>
    <col min="7172" max="7172" width="12" style="179" customWidth="1"/>
    <col min="7173" max="7174" width="0" style="179" hidden="1" customWidth="1"/>
    <col min="7175" max="7175" width="15.5703125" style="179" customWidth="1"/>
    <col min="7176" max="7176" width="14.7109375" style="179" customWidth="1"/>
    <col min="7177" max="7177" width="14.5703125" style="179" customWidth="1"/>
    <col min="7178" max="7178" width="16.7109375" style="179" customWidth="1"/>
    <col min="7179" max="7179" width="14.7109375" style="179" customWidth="1"/>
    <col min="7180" max="7180" width="15.28515625" style="179" customWidth="1"/>
    <col min="7181" max="7181" width="15.5703125" style="179" customWidth="1"/>
    <col min="7182" max="7182" width="16.42578125" style="179" customWidth="1"/>
    <col min="7183" max="7424" width="11.5703125" style="179"/>
    <col min="7425" max="7425" width="38.42578125" style="179" customWidth="1"/>
    <col min="7426" max="7426" width="15.5703125" style="179" customWidth="1"/>
    <col min="7427" max="7427" width="11.140625" style="179" customWidth="1"/>
    <col min="7428" max="7428" width="12" style="179" customWidth="1"/>
    <col min="7429" max="7430" width="0" style="179" hidden="1" customWidth="1"/>
    <col min="7431" max="7431" width="15.5703125" style="179" customWidth="1"/>
    <col min="7432" max="7432" width="14.7109375" style="179" customWidth="1"/>
    <col min="7433" max="7433" width="14.5703125" style="179" customWidth="1"/>
    <col min="7434" max="7434" width="16.7109375" style="179" customWidth="1"/>
    <col min="7435" max="7435" width="14.7109375" style="179" customWidth="1"/>
    <col min="7436" max="7436" width="15.28515625" style="179" customWidth="1"/>
    <col min="7437" max="7437" width="15.5703125" style="179" customWidth="1"/>
    <col min="7438" max="7438" width="16.42578125" style="179" customWidth="1"/>
    <col min="7439" max="7680" width="11.5703125" style="179"/>
    <col min="7681" max="7681" width="38.42578125" style="179" customWidth="1"/>
    <col min="7682" max="7682" width="15.5703125" style="179" customWidth="1"/>
    <col min="7683" max="7683" width="11.140625" style="179" customWidth="1"/>
    <col min="7684" max="7684" width="12" style="179" customWidth="1"/>
    <col min="7685" max="7686" width="0" style="179" hidden="1" customWidth="1"/>
    <col min="7687" max="7687" width="15.5703125" style="179" customWidth="1"/>
    <col min="7688" max="7688" width="14.7109375" style="179" customWidth="1"/>
    <col min="7689" max="7689" width="14.5703125" style="179" customWidth="1"/>
    <col min="7690" max="7690" width="16.7109375" style="179" customWidth="1"/>
    <col min="7691" max="7691" width="14.7109375" style="179" customWidth="1"/>
    <col min="7692" max="7692" width="15.28515625" style="179" customWidth="1"/>
    <col min="7693" max="7693" width="15.5703125" style="179" customWidth="1"/>
    <col min="7694" max="7694" width="16.42578125" style="179" customWidth="1"/>
    <col min="7695" max="7936" width="11.5703125" style="179"/>
    <col min="7937" max="7937" width="38.42578125" style="179" customWidth="1"/>
    <col min="7938" max="7938" width="15.5703125" style="179" customWidth="1"/>
    <col min="7939" max="7939" width="11.140625" style="179" customWidth="1"/>
    <col min="7940" max="7940" width="12" style="179" customWidth="1"/>
    <col min="7941" max="7942" width="0" style="179" hidden="1" customWidth="1"/>
    <col min="7943" max="7943" width="15.5703125" style="179" customWidth="1"/>
    <col min="7944" max="7944" width="14.7109375" style="179" customWidth="1"/>
    <col min="7945" max="7945" width="14.5703125" style="179" customWidth="1"/>
    <col min="7946" max="7946" width="16.7109375" style="179" customWidth="1"/>
    <col min="7947" max="7947" width="14.7109375" style="179" customWidth="1"/>
    <col min="7948" max="7948" width="15.28515625" style="179" customWidth="1"/>
    <col min="7949" max="7949" width="15.5703125" style="179" customWidth="1"/>
    <col min="7950" max="7950" width="16.42578125" style="179" customWidth="1"/>
    <col min="7951" max="8192" width="11.5703125" style="179"/>
    <col min="8193" max="8193" width="38.42578125" style="179" customWidth="1"/>
    <col min="8194" max="8194" width="15.5703125" style="179" customWidth="1"/>
    <col min="8195" max="8195" width="11.140625" style="179" customWidth="1"/>
    <col min="8196" max="8196" width="12" style="179" customWidth="1"/>
    <col min="8197" max="8198" width="0" style="179" hidden="1" customWidth="1"/>
    <col min="8199" max="8199" width="15.5703125" style="179" customWidth="1"/>
    <col min="8200" max="8200" width="14.7109375" style="179" customWidth="1"/>
    <col min="8201" max="8201" width="14.5703125" style="179" customWidth="1"/>
    <col min="8202" max="8202" width="16.7109375" style="179" customWidth="1"/>
    <col min="8203" max="8203" width="14.7109375" style="179" customWidth="1"/>
    <col min="8204" max="8204" width="15.28515625" style="179" customWidth="1"/>
    <col min="8205" max="8205" width="15.5703125" style="179" customWidth="1"/>
    <col min="8206" max="8206" width="16.42578125" style="179" customWidth="1"/>
    <col min="8207" max="8448" width="11.5703125" style="179"/>
    <col min="8449" max="8449" width="38.42578125" style="179" customWidth="1"/>
    <col min="8450" max="8450" width="15.5703125" style="179" customWidth="1"/>
    <col min="8451" max="8451" width="11.140625" style="179" customWidth="1"/>
    <col min="8452" max="8452" width="12" style="179" customWidth="1"/>
    <col min="8453" max="8454" width="0" style="179" hidden="1" customWidth="1"/>
    <col min="8455" max="8455" width="15.5703125" style="179" customWidth="1"/>
    <col min="8456" max="8456" width="14.7109375" style="179" customWidth="1"/>
    <col min="8457" max="8457" width="14.5703125" style="179" customWidth="1"/>
    <col min="8458" max="8458" width="16.7109375" style="179" customWidth="1"/>
    <col min="8459" max="8459" width="14.7109375" style="179" customWidth="1"/>
    <col min="8460" max="8460" width="15.28515625" style="179" customWidth="1"/>
    <col min="8461" max="8461" width="15.5703125" style="179" customWidth="1"/>
    <col min="8462" max="8462" width="16.42578125" style="179" customWidth="1"/>
    <col min="8463" max="8704" width="11.5703125" style="179"/>
    <col min="8705" max="8705" width="38.42578125" style="179" customWidth="1"/>
    <col min="8706" max="8706" width="15.5703125" style="179" customWidth="1"/>
    <col min="8707" max="8707" width="11.140625" style="179" customWidth="1"/>
    <col min="8708" max="8708" width="12" style="179" customWidth="1"/>
    <col min="8709" max="8710" width="0" style="179" hidden="1" customWidth="1"/>
    <col min="8711" max="8711" width="15.5703125" style="179" customWidth="1"/>
    <col min="8712" max="8712" width="14.7109375" style="179" customWidth="1"/>
    <col min="8713" max="8713" width="14.5703125" style="179" customWidth="1"/>
    <col min="8714" max="8714" width="16.7109375" style="179" customWidth="1"/>
    <col min="8715" max="8715" width="14.7109375" style="179" customWidth="1"/>
    <col min="8716" max="8716" width="15.28515625" style="179" customWidth="1"/>
    <col min="8717" max="8717" width="15.5703125" style="179" customWidth="1"/>
    <col min="8718" max="8718" width="16.42578125" style="179" customWidth="1"/>
    <col min="8719" max="8960" width="11.5703125" style="179"/>
    <col min="8961" max="8961" width="38.42578125" style="179" customWidth="1"/>
    <col min="8962" max="8962" width="15.5703125" style="179" customWidth="1"/>
    <col min="8963" max="8963" width="11.140625" style="179" customWidth="1"/>
    <col min="8964" max="8964" width="12" style="179" customWidth="1"/>
    <col min="8965" max="8966" width="0" style="179" hidden="1" customWidth="1"/>
    <col min="8967" max="8967" width="15.5703125" style="179" customWidth="1"/>
    <col min="8968" max="8968" width="14.7109375" style="179" customWidth="1"/>
    <col min="8969" max="8969" width="14.5703125" style="179" customWidth="1"/>
    <col min="8970" max="8970" width="16.7109375" style="179" customWidth="1"/>
    <col min="8971" max="8971" width="14.7109375" style="179" customWidth="1"/>
    <col min="8972" max="8972" width="15.28515625" style="179" customWidth="1"/>
    <col min="8973" max="8973" width="15.5703125" style="179" customWidth="1"/>
    <col min="8974" max="8974" width="16.42578125" style="179" customWidth="1"/>
    <col min="8975" max="9216" width="11.5703125" style="179"/>
    <col min="9217" max="9217" width="38.42578125" style="179" customWidth="1"/>
    <col min="9218" max="9218" width="15.5703125" style="179" customWidth="1"/>
    <col min="9219" max="9219" width="11.140625" style="179" customWidth="1"/>
    <col min="9220" max="9220" width="12" style="179" customWidth="1"/>
    <col min="9221" max="9222" width="0" style="179" hidden="1" customWidth="1"/>
    <col min="9223" max="9223" width="15.5703125" style="179" customWidth="1"/>
    <col min="9224" max="9224" width="14.7109375" style="179" customWidth="1"/>
    <col min="9225" max="9225" width="14.5703125" style="179" customWidth="1"/>
    <col min="9226" max="9226" width="16.7109375" style="179" customWidth="1"/>
    <col min="9227" max="9227" width="14.7109375" style="179" customWidth="1"/>
    <col min="9228" max="9228" width="15.28515625" style="179" customWidth="1"/>
    <col min="9229" max="9229" width="15.5703125" style="179" customWidth="1"/>
    <col min="9230" max="9230" width="16.42578125" style="179" customWidth="1"/>
    <col min="9231" max="9472" width="11.5703125" style="179"/>
    <col min="9473" max="9473" width="38.42578125" style="179" customWidth="1"/>
    <col min="9474" max="9474" width="15.5703125" style="179" customWidth="1"/>
    <col min="9475" max="9475" width="11.140625" style="179" customWidth="1"/>
    <col min="9476" max="9476" width="12" style="179" customWidth="1"/>
    <col min="9477" max="9478" width="0" style="179" hidden="1" customWidth="1"/>
    <col min="9479" max="9479" width="15.5703125" style="179" customWidth="1"/>
    <col min="9480" max="9480" width="14.7109375" style="179" customWidth="1"/>
    <col min="9481" max="9481" width="14.5703125" style="179" customWidth="1"/>
    <col min="9482" max="9482" width="16.7109375" style="179" customWidth="1"/>
    <col min="9483" max="9483" width="14.7109375" style="179" customWidth="1"/>
    <col min="9484" max="9484" width="15.28515625" style="179" customWidth="1"/>
    <col min="9485" max="9485" width="15.5703125" style="179" customWidth="1"/>
    <col min="9486" max="9486" width="16.42578125" style="179" customWidth="1"/>
    <col min="9487" max="9728" width="11.5703125" style="179"/>
    <col min="9729" max="9729" width="38.42578125" style="179" customWidth="1"/>
    <col min="9730" max="9730" width="15.5703125" style="179" customWidth="1"/>
    <col min="9731" max="9731" width="11.140625" style="179" customWidth="1"/>
    <col min="9732" max="9732" width="12" style="179" customWidth="1"/>
    <col min="9733" max="9734" width="0" style="179" hidden="1" customWidth="1"/>
    <col min="9735" max="9735" width="15.5703125" style="179" customWidth="1"/>
    <col min="9736" max="9736" width="14.7109375" style="179" customWidth="1"/>
    <col min="9737" max="9737" width="14.5703125" style="179" customWidth="1"/>
    <col min="9738" max="9738" width="16.7109375" style="179" customWidth="1"/>
    <col min="9739" max="9739" width="14.7109375" style="179" customWidth="1"/>
    <col min="9740" max="9740" width="15.28515625" style="179" customWidth="1"/>
    <col min="9741" max="9741" width="15.5703125" style="179" customWidth="1"/>
    <col min="9742" max="9742" width="16.42578125" style="179" customWidth="1"/>
    <col min="9743" max="9984" width="11.5703125" style="179"/>
    <col min="9985" max="9985" width="38.42578125" style="179" customWidth="1"/>
    <col min="9986" max="9986" width="15.5703125" style="179" customWidth="1"/>
    <col min="9987" max="9987" width="11.140625" style="179" customWidth="1"/>
    <col min="9988" max="9988" width="12" style="179" customWidth="1"/>
    <col min="9989" max="9990" width="0" style="179" hidden="1" customWidth="1"/>
    <col min="9991" max="9991" width="15.5703125" style="179" customWidth="1"/>
    <col min="9992" max="9992" width="14.7109375" style="179" customWidth="1"/>
    <col min="9993" max="9993" width="14.5703125" style="179" customWidth="1"/>
    <col min="9994" max="9994" width="16.7109375" style="179" customWidth="1"/>
    <col min="9995" max="9995" width="14.7109375" style="179" customWidth="1"/>
    <col min="9996" max="9996" width="15.28515625" style="179" customWidth="1"/>
    <col min="9997" max="9997" width="15.5703125" style="179" customWidth="1"/>
    <col min="9998" max="9998" width="16.42578125" style="179" customWidth="1"/>
    <col min="9999" max="10240" width="11.5703125" style="179"/>
    <col min="10241" max="10241" width="38.42578125" style="179" customWidth="1"/>
    <col min="10242" max="10242" width="15.5703125" style="179" customWidth="1"/>
    <col min="10243" max="10243" width="11.140625" style="179" customWidth="1"/>
    <col min="10244" max="10244" width="12" style="179" customWidth="1"/>
    <col min="10245" max="10246" width="0" style="179" hidden="1" customWidth="1"/>
    <col min="10247" max="10247" width="15.5703125" style="179" customWidth="1"/>
    <col min="10248" max="10248" width="14.7109375" style="179" customWidth="1"/>
    <col min="10249" max="10249" width="14.5703125" style="179" customWidth="1"/>
    <col min="10250" max="10250" width="16.7109375" style="179" customWidth="1"/>
    <col min="10251" max="10251" width="14.7109375" style="179" customWidth="1"/>
    <col min="10252" max="10252" width="15.28515625" style="179" customWidth="1"/>
    <col min="10253" max="10253" width="15.5703125" style="179" customWidth="1"/>
    <col min="10254" max="10254" width="16.42578125" style="179" customWidth="1"/>
    <col min="10255" max="10496" width="11.5703125" style="179"/>
    <col min="10497" max="10497" width="38.42578125" style="179" customWidth="1"/>
    <col min="10498" max="10498" width="15.5703125" style="179" customWidth="1"/>
    <col min="10499" max="10499" width="11.140625" style="179" customWidth="1"/>
    <col min="10500" max="10500" width="12" style="179" customWidth="1"/>
    <col min="10501" max="10502" width="0" style="179" hidden="1" customWidth="1"/>
    <col min="10503" max="10503" width="15.5703125" style="179" customWidth="1"/>
    <col min="10504" max="10504" width="14.7109375" style="179" customWidth="1"/>
    <col min="10505" max="10505" width="14.5703125" style="179" customWidth="1"/>
    <col min="10506" max="10506" width="16.7109375" style="179" customWidth="1"/>
    <col min="10507" max="10507" width="14.7109375" style="179" customWidth="1"/>
    <col min="10508" max="10508" width="15.28515625" style="179" customWidth="1"/>
    <col min="10509" max="10509" width="15.5703125" style="179" customWidth="1"/>
    <col min="10510" max="10510" width="16.42578125" style="179" customWidth="1"/>
    <col min="10511" max="10752" width="11.5703125" style="179"/>
    <col min="10753" max="10753" width="38.42578125" style="179" customWidth="1"/>
    <col min="10754" max="10754" width="15.5703125" style="179" customWidth="1"/>
    <col min="10755" max="10755" width="11.140625" style="179" customWidth="1"/>
    <col min="10756" max="10756" width="12" style="179" customWidth="1"/>
    <col min="10757" max="10758" width="0" style="179" hidden="1" customWidth="1"/>
    <col min="10759" max="10759" width="15.5703125" style="179" customWidth="1"/>
    <col min="10760" max="10760" width="14.7109375" style="179" customWidth="1"/>
    <col min="10761" max="10761" width="14.5703125" style="179" customWidth="1"/>
    <col min="10762" max="10762" width="16.7109375" style="179" customWidth="1"/>
    <col min="10763" max="10763" width="14.7109375" style="179" customWidth="1"/>
    <col min="10764" max="10764" width="15.28515625" style="179" customWidth="1"/>
    <col min="10765" max="10765" width="15.5703125" style="179" customWidth="1"/>
    <col min="10766" max="10766" width="16.42578125" style="179" customWidth="1"/>
    <col min="10767" max="11008" width="11.5703125" style="179"/>
    <col min="11009" max="11009" width="38.42578125" style="179" customWidth="1"/>
    <col min="11010" max="11010" width="15.5703125" style="179" customWidth="1"/>
    <col min="11011" max="11011" width="11.140625" style="179" customWidth="1"/>
    <col min="11012" max="11012" width="12" style="179" customWidth="1"/>
    <col min="11013" max="11014" width="0" style="179" hidden="1" customWidth="1"/>
    <col min="11015" max="11015" width="15.5703125" style="179" customWidth="1"/>
    <col min="11016" max="11016" width="14.7109375" style="179" customWidth="1"/>
    <col min="11017" max="11017" width="14.5703125" style="179" customWidth="1"/>
    <col min="11018" max="11018" width="16.7109375" style="179" customWidth="1"/>
    <col min="11019" max="11019" width="14.7109375" style="179" customWidth="1"/>
    <col min="11020" max="11020" width="15.28515625" style="179" customWidth="1"/>
    <col min="11021" max="11021" width="15.5703125" style="179" customWidth="1"/>
    <col min="11022" max="11022" width="16.42578125" style="179" customWidth="1"/>
    <col min="11023" max="11264" width="11.5703125" style="179"/>
    <col min="11265" max="11265" width="38.42578125" style="179" customWidth="1"/>
    <col min="11266" max="11266" width="15.5703125" style="179" customWidth="1"/>
    <col min="11267" max="11267" width="11.140625" style="179" customWidth="1"/>
    <col min="11268" max="11268" width="12" style="179" customWidth="1"/>
    <col min="11269" max="11270" width="0" style="179" hidden="1" customWidth="1"/>
    <col min="11271" max="11271" width="15.5703125" style="179" customWidth="1"/>
    <col min="11272" max="11272" width="14.7109375" style="179" customWidth="1"/>
    <col min="11273" max="11273" width="14.5703125" style="179" customWidth="1"/>
    <col min="11274" max="11274" width="16.7109375" style="179" customWidth="1"/>
    <col min="11275" max="11275" width="14.7109375" style="179" customWidth="1"/>
    <col min="11276" max="11276" width="15.28515625" style="179" customWidth="1"/>
    <col min="11277" max="11277" width="15.5703125" style="179" customWidth="1"/>
    <col min="11278" max="11278" width="16.42578125" style="179" customWidth="1"/>
    <col min="11279" max="11520" width="11.5703125" style="179"/>
    <col min="11521" max="11521" width="38.42578125" style="179" customWidth="1"/>
    <col min="11522" max="11522" width="15.5703125" style="179" customWidth="1"/>
    <col min="11523" max="11523" width="11.140625" style="179" customWidth="1"/>
    <col min="11524" max="11524" width="12" style="179" customWidth="1"/>
    <col min="11525" max="11526" width="0" style="179" hidden="1" customWidth="1"/>
    <col min="11527" max="11527" width="15.5703125" style="179" customWidth="1"/>
    <col min="11528" max="11528" width="14.7109375" style="179" customWidth="1"/>
    <col min="11529" max="11529" width="14.5703125" style="179" customWidth="1"/>
    <col min="11530" max="11530" width="16.7109375" style="179" customWidth="1"/>
    <col min="11531" max="11531" width="14.7109375" style="179" customWidth="1"/>
    <col min="11532" max="11532" width="15.28515625" style="179" customWidth="1"/>
    <col min="11533" max="11533" width="15.5703125" style="179" customWidth="1"/>
    <col min="11534" max="11534" width="16.42578125" style="179" customWidth="1"/>
    <col min="11535" max="11776" width="11.5703125" style="179"/>
    <col min="11777" max="11777" width="38.42578125" style="179" customWidth="1"/>
    <col min="11778" max="11778" width="15.5703125" style="179" customWidth="1"/>
    <col min="11779" max="11779" width="11.140625" style="179" customWidth="1"/>
    <col min="11780" max="11780" width="12" style="179" customWidth="1"/>
    <col min="11781" max="11782" width="0" style="179" hidden="1" customWidth="1"/>
    <col min="11783" max="11783" width="15.5703125" style="179" customWidth="1"/>
    <col min="11784" max="11784" width="14.7109375" style="179" customWidth="1"/>
    <col min="11785" max="11785" width="14.5703125" style="179" customWidth="1"/>
    <col min="11786" max="11786" width="16.7109375" style="179" customWidth="1"/>
    <col min="11787" max="11787" width="14.7109375" style="179" customWidth="1"/>
    <col min="11788" max="11788" width="15.28515625" style="179" customWidth="1"/>
    <col min="11789" max="11789" width="15.5703125" style="179" customWidth="1"/>
    <col min="11790" max="11790" width="16.42578125" style="179" customWidth="1"/>
    <col min="11791" max="12032" width="11.5703125" style="179"/>
    <col min="12033" max="12033" width="38.42578125" style="179" customWidth="1"/>
    <col min="12034" max="12034" width="15.5703125" style="179" customWidth="1"/>
    <col min="12035" max="12035" width="11.140625" style="179" customWidth="1"/>
    <col min="12036" max="12036" width="12" style="179" customWidth="1"/>
    <col min="12037" max="12038" width="0" style="179" hidden="1" customWidth="1"/>
    <col min="12039" max="12039" width="15.5703125" style="179" customWidth="1"/>
    <col min="12040" max="12040" width="14.7109375" style="179" customWidth="1"/>
    <col min="12041" max="12041" width="14.5703125" style="179" customWidth="1"/>
    <col min="12042" max="12042" width="16.7109375" style="179" customWidth="1"/>
    <col min="12043" max="12043" width="14.7109375" style="179" customWidth="1"/>
    <col min="12044" max="12044" width="15.28515625" style="179" customWidth="1"/>
    <col min="12045" max="12045" width="15.5703125" style="179" customWidth="1"/>
    <col min="12046" max="12046" width="16.42578125" style="179" customWidth="1"/>
    <col min="12047" max="12288" width="11.5703125" style="179"/>
    <col min="12289" max="12289" width="38.42578125" style="179" customWidth="1"/>
    <col min="12290" max="12290" width="15.5703125" style="179" customWidth="1"/>
    <col min="12291" max="12291" width="11.140625" style="179" customWidth="1"/>
    <col min="12292" max="12292" width="12" style="179" customWidth="1"/>
    <col min="12293" max="12294" width="0" style="179" hidden="1" customWidth="1"/>
    <col min="12295" max="12295" width="15.5703125" style="179" customWidth="1"/>
    <col min="12296" max="12296" width="14.7109375" style="179" customWidth="1"/>
    <col min="12297" max="12297" width="14.5703125" style="179" customWidth="1"/>
    <col min="12298" max="12298" width="16.7109375" style="179" customWidth="1"/>
    <col min="12299" max="12299" width="14.7109375" style="179" customWidth="1"/>
    <col min="12300" max="12300" width="15.28515625" style="179" customWidth="1"/>
    <col min="12301" max="12301" width="15.5703125" style="179" customWidth="1"/>
    <col min="12302" max="12302" width="16.42578125" style="179" customWidth="1"/>
    <col min="12303" max="12544" width="11.5703125" style="179"/>
    <col min="12545" max="12545" width="38.42578125" style="179" customWidth="1"/>
    <col min="12546" max="12546" width="15.5703125" style="179" customWidth="1"/>
    <col min="12547" max="12547" width="11.140625" style="179" customWidth="1"/>
    <col min="12548" max="12548" width="12" style="179" customWidth="1"/>
    <col min="12549" max="12550" width="0" style="179" hidden="1" customWidth="1"/>
    <col min="12551" max="12551" width="15.5703125" style="179" customWidth="1"/>
    <col min="12552" max="12552" width="14.7109375" style="179" customWidth="1"/>
    <col min="12553" max="12553" width="14.5703125" style="179" customWidth="1"/>
    <col min="12554" max="12554" width="16.7109375" style="179" customWidth="1"/>
    <col min="12555" max="12555" width="14.7109375" style="179" customWidth="1"/>
    <col min="12556" max="12556" width="15.28515625" style="179" customWidth="1"/>
    <col min="12557" max="12557" width="15.5703125" style="179" customWidth="1"/>
    <col min="12558" max="12558" width="16.42578125" style="179" customWidth="1"/>
    <col min="12559" max="12800" width="11.5703125" style="179"/>
    <col min="12801" max="12801" width="38.42578125" style="179" customWidth="1"/>
    <col min="12802" max="12802" width="15.5703125" style="179" customWidth="1"/>
    <col min="12803" max="12803" width="11.140625" style="179" customWidth="1"/>
    <col min="12804" max="12804" width="12" style="179" customWidth="1"/>
    <col min="12805" max="12806" width="0" style="179" hidden="1" customWidth="1"/>
    <col min="12807" max="12807" width="15.5703125" style="179" customWidth="1"/>
    <col min="12808" max="12808" width="14.7109375" style="179" customWidth="1"/>
    <col min="12809" max="12809" width="14.5703125" style="179" customWidth="1"/>
    <col min="12810" max="12810" width="16.7109375" style="179" customWidth="1"/>
    <col min="12811" max="12811" width="14.7109375" style="179" customWidth="1"/>
    <col min="12812" max="12812" width="15.28515625" style="179" customWidth="1"/>
    <col min="12813" max="12813" width="15.5703125" style="179" customWidth="1"/>
    <col min="12814" max="12814" width="16.42578125" style="179" customWidth="1"/>
    <col min="12815" max="13056" width="11.5703125" style="179"/>
    <col min="13057" max="13057" width="38.42578125" style="179" customWidth="1"/>
    <col min="13058" max="13058" width="15.5703125" style="179" customWidth="1"/>
    <col min="13059" max="13059" width="11.140625" style="179" customWidth="1"/>
    <col min="13060" max="13060" width="12" style="179" customWidth="1"/>
    <col min="13061" max="13062" width="0" style="179" hidden="1" customWidth="1"/>
    <col min="13063" max="13063" width="15.5703125" style="179" customWidth="1"/>
    <col min="13064" max="13064" width="14.7109375" style="179" customWidth="1"/>
    <col min="13065" max="13065" width="14.5703125" style="179" customWidth="1"/>
    <col min="13066" max="13066" width="16.7109375" style="179" customWidth="1"/>
    <col min="13067" max="13067" width="14.7109375" style="179" customWidth="1"/>
    <col min="13068" max="13068" width="15.28515625" style="179" customWidth="1"/>
    <col min="13069" max="13069" width="15.5703125" style="179" customWidth="1"/>
    <col min="13070" max="13070" width="16.42578125" style="179" customWidth="1"/>
    <col min="13071" max="13312" width="11.5703125" style="179"/>
    <col min="13313" max="13313" width="38.42578125" style="179" customWidth="1"/>
    <col min="13314" max="13314" width="15.5703125" style="179" customWidth="1"/>
    <col min="13315" max="13315" width="11.140625" style="179" customWidth="1"/>
    <col min="13316" max="13316" width="12" style="179" customWidth="1"/>
    <col min="13317" max="13318" width="0" style="179" hidden="1" customWidth="1"/>
    <col min="13319" max="13319" width="15.5703125" style="179" customWidth="1"/>
    <col min="13320" max="13320" width="14.7109375" style="179" customWidth="1"/>
    <col min="13321" max="13321" width="14.5703125" style="179" customWidth="1"/>
    <col min="13322" max="13322" width="16.7109375" style="179" customWidth="1"/>
    <col min="13323" max="13323" width="14.7109375" style="179" customWidth="1"/>
    <col min="13324" max="13324" width="15.28515625" style="179" customWidth="1"/>
    <col min="13325" max="13325" width="15.5703125" style="179" customWidth="1"/>
    <col min="13326" max="13326" width="16.42578125" style="179" customWidth="1"/>
    <col min="13327" max="13568" width="11.5703125" style="179"/>
    <col min="13569" max="13569" width="38.42578125" style="179" customWidth="1"/>
    <col min="13570" max="13570" width="15.5703125" style="179" customWidth="1"/>
    <col min="13571" max="13571" width="11.140625" style="179" customWidth="1"/>
    <col min="13572" max="13572" width="12" style="179" customWidth="1"/>
    <col min="13573" max="13574" width="0" style="179" hidden="1" customWidth="1"/>
    <col min="13575" max="13575" width="15.5703125" style="179" customWidth="1"/>
    <col min="13576" max="13576" width="14.7109375" style="179" customWidth="1"/>
    <col min="13577" max="13577" width="14.5703125" style="179" customWidth="1"/>
    <col min="13578" max="13578" width="16.7109375" style="179" customWidth="1"/>
    <col min="13579" max="13579" width="14.7109375" style="179" customWidth="1"/>
    <col min="13580" max="13580" width="15.28515625" style="179" customWidth="1"/>
    <col min="13581" max="13581" width="15.5703125" style="179" customWidth="1"/>
    <col min="13582" max="13582" width="16.42578125" style="179" customWidth="1"/>
    <col min="13583" max="13824" width="11.5703125" style="179"/>
    <col min="13825" max="13825" width="38.42578125" style="179" customWidth="1"/>
    <col min="13826" max="13826" width="15.5703125" style="179" customWidth="1"/>
    <col min="13827" max="13827" width="11.140625" style="179" customWidth="1"/>
    <col min="13828" max="13828" width="12" style="179" customWidth="1"/>
    <col min="13829" max="13830" width="0" style="179" hidden="1" customWidth="1"/>
    <col min="13831" max="13831" width="15.5703125" style="179" customWidth="1"/>
    <col min="13832" max="13832" width="14.7109375" style="179" customWidth="1"/>
    <col min="13833" max="13833" width="14.5703125" style="179" customWidth="1"/>
    <col min="13834" max="13834" width="16.7109375" style="179" customWidth="1"/>
    <col min="13835" max="13835" width="14.7109375" style="179" customWidth="1"/>
    <col min="13836" max="13836" width="15.28515625" style="179" customWidth="1"/>
    <col min="13837" max="13837" width="15.5703125" style="179" customWidth="1"/>
    <col min="13838" max="13838" width="16.42578125" style="179" customWidth="1"/>
    <col min="13839" max="14080" width="11.5703125" style="179"/>
    <col min="14081" max="14081" width="38.42578125" style="179" customWidth="1"/>
    <col min="14082" max="14082" width="15.5703125" style="179" customWidth="1"/>
    <col min="14083" max="14083" width="11.140625" style="179" customWidth="1"/>
    <col min="14084" max="14084" width="12" style="179" customWidth="1"/>
    <col min="14085" max="14086" width="0" style="179" hidden="1" customWidth="1"/>
    <col min="14087" max="14087" width="15.5703125" style="179" customWidth="1"/>
    <col min="14088" max="14088" width="14.7109375" style="179" customWidth="1"/>
    <col min="14089" max="14089" width="14.5703125" style="179" customWidth="1"/>
    <col min="14090" max="14090" width="16.7109375" style="179" customWidth="1"/>
    <col min="14091" max="14091" width="14.7109375" style="179" customWidth="1"/>
    <col min="14092" max="14092" width="15.28515625" style="179" customWidth="1"/>
    <col min="14093" max="14093" width="15.5703125" style="179" customWidth="1"/>
    <col min="14094" max="14094" width="16.42578125" style="179" customWidth="1"/>
    <col min="14095" max="14336" width="11.5703125" style="179"/>
    <col min="14337" max="14337" width="38.42578125" style="179" customWidth="1"/>
    <col min="14338" max="14338" width="15.5703125" style="179" customWidth="1"/>
    <col min="14339" max="14339" width="11.140625" style="179" customWidth="1"/>
    <col min="14340" max="14340" width="12" style="179" customWidth="1"/>
    <col min="14341" max="14342" width="0" style="179" hidden="1" customWidth="1"/>
    <col min="14343" max="14343" width="15.5703125" style="179" customWidth="1"/>
    <col min="14344" max="14344" width="14.7109375" style="179" customWidth="1"/>
    <col min="14345" max="14345" width="14.5703125" style="179" customWidth="1"/>
    <col min="14346" max="14346" width="16.7109375" style="179" customWidth="1"/>
    <col min="14347" max="14347" width="14.7109375" style="179" customWidth="1"/>
    <col min="14348" max="14348" width="15.28515625" style="179" customWidth="1"/>
    <col min="14349" max="14349" width="15.5703125" style="179" customWidth="1"/>
    <col min="14350" max="14350" width="16.42578125" style="179" customWidth="1"/>
    <col min="14351" max="14592" width="11.5703125" style="179"/>
    <col min="14593" max="14593" width="38.42578125" style="179" customWidth="1"/>
    <col min="14594" max="14594" width="15.5703125" style="179" customWidth="1"/>
    <col min="14595" max="14595" width="11.140625" style="179" customWidth="1"/>
    <col min="14596" max="14596" width="12" style="179" customWidth="1"/>
    <col min="14597" max="14598" width="0" style="179" hidden="1" customWidth="1"/>
    <col min="14599" max="14599" width="15.5703125" style="179" customWidth="1"/>
    <col min="14600" max="14600" width="14.7109375" style="179" customWidth="1"/>
    <col min="14601" max="14601" width="14.5703125" style="179" customWidth="1"/>
    <col min="14602" max="14602" width="16.7109375" style="179" customWidth="1"/>
    <col min="14603" max="14603" width="14.7109375" style="179" customWidth="1"/>
    <col min="14604" max="14604" width="15.28515625" style="179" customWidth="1"/>
    <col min="14605" max="14605" width="15.5703125" style="179" customWidth="1"/>
    <col min="14606" max="14606" width="16.42578125" style="179" customWidth="1"/>
    <col min="14607" max="14848" width="11.5703125" style="179"/>
    <col min="14849" max="14849" width="38.42578125" style="179" customWidth="1"/>
    <col min="14850" max="14850" width="15.5703125" style="179" customWidth="1"/>
    <col min="14851" max="14851" width="11.140625" style="179" customWidth="1"/>
    <col min="14852" max="14852" width="12" style="179" customWidth="1"/>
    <col min="14853" max="14854" width="0" style="179" hidden="1" customWidth="1"/>
    <col min="14855" max="14855" width="15.5703125" style="179" customWidth="1"/>
    <col min="14856" max="14856" width="14.7109375" style="179" customWidth="1"/>
    <col min="14857" max="14857" width="14.5703125" style="179" customWidth="1"/>
    <col min="14858" max="14858" width="16.7109375" style="179" customWidth="1"/>
    <col min="14859" max="14859" width="14.7109375" style="179" customWidth="1"/>
    <col min="14860" max="14860" width="15.28515625" style="179" customWidth="1"/>
    <col min="14861" max="14861" width="15.5703125" style="179" customWidth="1"/>
    <col min="14862" max="14862" width="16.42578125" style="179" customWidth="1"/>
    <col min="14863" max="15104" width="11.5703125" style="179"/>
    <col min="15105" max="15105" width="38.42578125" style="179" customWidth="1"/>
    <col min="15106" max="15106" width="15.5703125" style="179" customWidth="1"/>
    <col min="15107" max="15107" width="11.140625" style="179" customWidth="1"/>
    <col min="15108" max="15108" width="12" style="179" customWidth="1"/>
    <col min="15109" max="15110" width="0" style="179" hidden="1" customWidth="1"/>
    <col min="15111" max="15111" width="15.5703125" style="179" customWidth="1"/>
    <col min="15112" max="15112" width="14.7109375" style="179" customWidth="1"/>
    <col min="15113" max="15113" width="14.5703125" style="179" customWidth="1"/>
    <col min="15114" max="15114" width="16.7109375" style="179" customWidth="1"/>
    <col min="15115" max="15115" width="14.7109375" style="179" customWidth="1"/>
    <col min="15116" max="15116" width="15.28515625" style="179" customWidth="1"/>
    <col min="15117" max="15117" width="15.5703125" style="179" customWidth="1"/>
    <col min="15118" max="15118" width="16.42578125" style="179" customWidth="1"/>
    <col min="15119" max="15360" width="11.5703125" style="179"/>
    <col min="15361" max="15361" width="38.42578125" style="179" customWidth="1"/>
    <col min="15362" max="15362" width="15.5703125" style="179" customWidth="1"/>
    <col min="15363" max="15363" width="11.140625" style="179" customWidth="1"/>
    <col min="15364" max="15364" width="12" style="179" customWidth="1"/>
    <col min="15365" max="15366" width="0" style="179" hidden="1" customWidth="1"/>
    <col min="15367" max="15367" width="15.5703125" style="179" customWidth="1"/>
    <col min="15368" max="15368" width="14.7109375" style="179" customWidth="1"/>
    <col min="15369" max="15369" width="14.5703125" style="179" customWidth="1"/>
    <col min="15370" max="15370" width="16.7109375" style="179" customWidth="1"/>
    <col min="15371" max="15371" width="14.7109375" style="179" customWidth="1"/>
    <col min="15372" max="15372" width="15.28515625" style="179" customWidth="1"/>
    <col min="15373" max="15373" width="15.5703125" style="179" customWidth="1"/>
    <col min="15374" max="15374" width="16.42578125" style="179" customWidth="1"/>
    <col min="15375" max="15616" width="11.5703125" style="179"/>
    <col min="15617" max="15617" width="38.42578125" style="179" customWidth="1"/>
    <col min="15618" max="15618" width="15.5703125" style="179" customWidth="1"/>
    <col min="15619" max="15619" width="11.140625" style="179" customWidth="1"/>
    <col min="15620" max="15620" width="12" style="179" customWidth="1"/>
    <col min="15621" max="15622" width="0" style="179" hidden="1" customWidth="1"/>
    <col min="15623" max="15623" width="15.5703125" style="179" customWidth="1"/>
    <col min="15624" max="15624" width="14.7109375" style="179" customWidth="1"/>
    <col min="15625" max="15625" width="14.5703125" style="179" customWidth="1"/>
    <col min="15626" max="15626" width="16.7109375" style="179" customWidth="1"/>
    <col min="15627" max="15627" width="14.7109375" style="179" customWidth="1"/>
    <col min="15628" max="15628" width="15.28515625" style="179" customWidth="1"/>
    <col min="15629" max="15629" width="15.5703125" style="179" customWidth="1"/>
    <col min="15630" max="15630" width="16.42578125" style="179" customWidth="1"/>
    <col min="15631" max="15872" width="11.5703125" style="179"/>
    <col min="15873" max="15873" width="38.42578125" style="179" customWidth="1"/>
    <col min="15874" max="15874" width="15.5703125" style="179" customWidth="1"/>
    <col min="15875" max="15875" width="11.140625" style="179" customWidth="1"/>
    <col min="15876" max="15876" width="12" style="179" customWidth="1"/>
    <col min="15877" max="15878" width="0" style="179" hidden="1" customWidth="1"/>
    <col min="15879" max="15879" width="15.5703125" style="179" customWidth="1"/>
    <col min="15880" max="15880" width="14.7109375" style="179" customWidth="1"/>
    <col min="15881" max="15881" width="14.5703125" style="179" customWidth="1"/>
    <col min="15882" max="15882" width="16.7109375" style="179" customWidth="1"/>
    <col min="15883" max="15883" width="14.7109375" style="179" customWidth="1"/>
    <col min="15884" max="15884" width="15.28515625" style="179" customWidth="1"/>
    <col min="15885" max="15885" width="15.5703125" style="179" customWidth="1"/>
    <col min="15886" max="15886" width="16.42578125" style="179" customWidth="1"/>
    <col min="15887" max="16128" width="11.5703125" style="179"/>
    <col min="16129" max="16129" width="38.42578125" style="179" customWidth="1"/>
    <col min="16130" max="16130" width="15.5703125" style="179" customWidth="1"/>
    <col min="16131" max="16131" width="11.140625" style="179" customWidth="1"/>
    <col min="16132" max="16132" width="12" style="179" customWidth="1"/>
    <col min="16133" max="16134" width="0" style="179" hidden="1" customWidth="1"/>
    <col min="16135" max="16135" width="15.5703125" style="179" customWidth="1"/>
    <col min="16136" max="16136" width="14.7109375" style="179" customWidth="1"/>
    <col min="16137" max="16137" width="14.5703125" style="179" customWidth="1"/>
    <col min="16138" max="16138" width="16.7109375" style="179" customWidth="1"/>
    <col min="16139" max="16139" width="14.7109375" style="179" customWidth="1"/>
    <col min="16140" max="16140" width="15.28515625" style="179" customWidth="1"/>
    <col min="16141" max="16141" width="15.5703125" style="179" customWidth="1"/>
    <col min="16142" max="16142" width="16.42578125" style="179" customWidth="1"/>
    <col min="16143" max="16384" width="11.5703125" style="179"/>
  </cols>
  <sheetData>
    <row r="1" spans="1:17" ht="12.75" customHeight="1">
      <c r="A1" s="657" t="s">
        <v>241</v>
      </c>
      <c r="B1" s="657"/>
      <c r="C1" s="657"/>
      <c r="D1" s="657"/>
      <c r="E1" s="657"/>
      <c r="F1" s="657"/>
      <c r="G1" s="657"/>
      <c r="H1" s="657"/>
      <c r="I1" s="657"/>
      <c r="J1" s="657"/>
      <c r="K1" s="657"/>
      <c r="L1" s="657"/>
      <c r="M1" s="657"/>
    </row>
    <row r="2" spans="1:17" ht="12.75" customHeight="1">
      <c r="A2" s="657" t="s">
        <v>608</v>
      </c>
      <c r="B2" s="657"/>
      <c r="C2" s="657"/>
      <c r="D2" s="657"/>
      <c r="E2" s="657"/>
      <c r="F2" s="657"/>
      <c r="G2" s="657"/>
      <c r="H2" s="657"/>
      <c r="I2" s="657"/>
      <c r="J2" s="657"/>
      <c r="K2" s="657"/>
      <c r="L2" s="657"/>
      <c r="M2" s="657"/>
    </row>
    <row r="3" spans="1:17" ht="12.75" customHeight="1">
      <c r="A3" s="658" t="s">
        <v>1</v>
      </c>
      <c r="B3" s="658"/>
      <c r="C3" s="658"/>
      <c r="D3" s="658"/>
      <c r="E3" s="658"/>
      <c r="F3" s="658"/>
      <c r="G3" s="658"/>
      <c r="H3" s="658"/>
      <c r="I3" s="658"/>
      <c r="J3" s="658"/>
      <c r="K3" s="658"/>
      <c r="L3" s="658"/>
      <c r="M3" s="658"/>
    </row>
    <row r="4" spans="1:17" ht="6.75" customHeight="1">
      <c r="A4" s="185"/>
    </row>
    <row r="5" spans="1:17" ht="6.75" customHeight="1" thickBot="1">
      <c r="A5" s="185"/>
    </row>
    <row r="6" spans="1:17" s="183" customFormat="1" ht="15" customHeight="1">
      <c r="A6" s="186"/>
      <c r="B6" s="187"/>
      <c r="C6" s="188"/>
      <c r="D6" s="188"/>
      <c r="E6" s="188"/>
      <c r="F6" s="188"/>
      <c r="G6" s="188"/>
      <c r="H6" s="188"/>
      <c r="I6" s="188"/>
      <c r="J6" s="189" t="s">
        <v>242</v>
      </c>
      <c r="K6" s="188"/>
      <c r="L6" s="190">
        <v>43555</v>
      </c>
      <c r="M6" s="191">
        <v>43190</v>
      </c>
    </row>
    <row r="7" spans="1:17" s="183" customFormat="1" ht="11.25" customHeight="1">
      <c r="A7" s="192"/>
      <c r="B7" s="659" t="s">
        <v>243</v>
      </c>
      <c r="C7" s="659"/>
      <c r="D7" s="659"/>
      <c r="E7" s="659"/>
      <c r="F7" s="659"/>
      <c r="G7" s="193"/>
      <c r="H7" s="659" t="s">
        <v>244</v>
      </c>
      <c r="I7" s="659"/>
      <c r="J7" s="193"/>
      <c r="K7" s="194" t="s">
        <v>597</v>
      </c>
      <c r="L7" s="194" t="s">
        <v>245</v>
      </c>
      <c r="M7" s="195" t="s">
        <v>245</v>
      </c>
    </row>
    <row r="8" spans="1:17" s="183" customFormat="1" ht="11.25" customHeight="1">
      <c r="A8" s="192" t="s">
        <v>246</v>
      </c>
      <c r="B8" s="194" t="s">
        <v>247</v>
      </c>
      <c r="C8" s="194" t="s">
        <v>248</v>
      </c>
      <c r="D8" s="194" t="s">
        <v>249</v>
      </c>
      <c r="E8" s="194" t="s">
        <v>250</v>
      </c>
      <c r="F8" s="194" t="s">
        <v>251</v>
      </c>
      <c r="G8" s="196" t="s">
        <v>167</v>
      </c>
      <c r="H8" s="194" t="s">
        <v>252</v>
      </c>
      <c r="I8" s="194" t="s">
        <v>253</v>
      </c>
      <c r="J8" s="196" t="s">
        <v>167</v>
      </c>
      <c r="K8" s="196" t="s">
        <v>598</v>
      </c>
      <c r="L8" s="196" t="s">
        <v>254</v>
      </c>
      <c r="M8" s="197" t="s">
        <v>254</v>
      </c>
    </row>
    <row r="9" spans="1:17" s="183" customFormat="1" ht="11.25" customHeight="1">
      <c r="A9" s="198" t="s">
        <v>255</v>
      </c>
      <c r="B9" s="199" t="s">
        <v>256</v>
      </c>
      <c r="C9" s="199" t="s">
        <v>249</v>
      </c>
      <c r="D9" s="199" t="s">
        <v>257</v>
      </c>
      <c r="E9" s="199" t="s">
        <v>258</v>
      </c>
      <c r="F9" s="199" t="s">
        <v>259</v>
      </c>
      <c r="G9" s="200"/>
      <c r="H9" s="199" t="s">
        <v>260</v>
      </c>
      <c r="I9" s="199" t="s">
        <v>261</v>
      </c>
      <c r="J9" s="200"/>
      <c r="K9" s="199"/>
      <c r="L9" s="199" t="s">
        <v>263</v>
      </c>
      <c r="M9" s="201" t="s">
        <v>263</v>
      </c>
    </row>
    <row r="10" spans="1:17" ht="11.25" hidden="1" customHeight="1">
      <c r="A10" s="202"/>
      <c r="B10" s="203"/>
      <c r="C10" s="203"/>
      <c r="D10" s="203"/>
      <c r="E10" s="203"/>
      <c r="F10" s="203"/>
      <c r="G10" s="203"/>
      <c r="H10" s="203"/>
      <c r="I10" s="203"/>
      <c r="J10" s="203"/>
      <c r="K10" s="203"/>
      <c r="L10" s="204"/>
      <c r="M10" s="205"/>
    </row>
    <row r="11" spans="1:17" ht="11.25" hidden="1" customHeight="1">
      <c r="A11" s="206" t="s">
        <v>264</v>
      </c>
      <c r="B11" s="111"/>
      <c r="C11" s="111"/>
      <c r="D11" s="111"/>
      <c r="E11" s="111"/>
      <c r="F11" s="111"/>
      <c r="G11" s="111"/>
      <c r="H11" s="111"/>
      <c r="I11" s="111"/>
      <c r="J11" s="111"/>
      <c r="K11" s="111"/>
      <c r="L11" s="207"/>
      <c r="M11" s="208"/>
    </row>
    <row r="12" spans="1:17" s="183" customFormat="1" ht="18" hidden="1" customHeight="1">
      <c r="A12" s="209" t="s">
        <v>265</v>
      </c>
      <c r="B12" s="210">
        <v>9214500000</v>
      </c>
      <c r="C12" s="210">
        <v>0</v>
      </c>
      <c r="D12" s="210">
        <v>0</v>
      </c>
      <c r="E12" s="210"/>
      <c r="F12" s="210"/>
      <c r="G12" s="210">
        <v>9214500000</v>
      </c>
      <c r="H12" s="210">
        <v>300633880</v>
      </c>
      <c r="I12" s="210">
        <v>82630477</v>
      </c>
      <c r="J12" s="210">
        <v>383264357</v>
      </c>
      <c r="K12" s="210">
        <v>5667216279</v>
      </c>
      <c r="L12" s="211">
        <v>15264980636</v>
      </c>
      <c r="M12" s="212">
        <v>15264980636</v>
      </c>
      <c r="N12" s="213"/>
    </row>
    <row r="13" spans="1:17" ht="11.25" hidden="1" customHeight="1">
      <c r="A13" s="214"/>
      <c r="B13" s="111"/>
      <c r="C13" s="111"/>
      <c r="D13" s="111"/>
      <c r="E13" s="111"/>
      <c r="F13" s="111"/>
      <c r="G13" s="111"/>
      <c r="H13" s="111"/>
      <c r="I13" s="111"/>
      <c r="J13" s="111"/>
      <c r="K13" s="111"/>
      <c r="L13" s="207"/>
      <c r="M13" s="208"/>
    </row>
    <row r="14" spans="1:17" ht="11.25" customHeight="1">
      <c r="A14" s="214"/>
      <c r="B14" s="111"/>
      <c r="C14" s="111"/>
      <c r="D14" s="111"/>
      <c r="E14" s="111"/>
      <c r="F14" s="111"/>
      <c r="G14" s="111"/>
      <c r="H14" s="111"/>
      <c r="I14" s="111"/>
      <c r="J14" s="111"/>
      <c r="K14" s="111"/>
      <c r="L14" s="111"/>
      <c r="M14" s="215"/>
    </row>
    <row r="15" spans="1:17" s="183" customFormat="1" ht="11.25" customHeight="1">
      <c r="A15" s="206" t="s">
        <v>264</v>
      </c>
      <c r="B15" s="216">
        <v>45504500000</v>
      </c>
      <c r="C15" s="216">
        <v>300000000</v>
      </c>
      <c r="D15" s="216">
        <v>0</v>
      </c>
      <c r="E15" s="216">
        <v>0</v>
      </c>
      <c r="F15" s="216">
        <v>0</v>
      </c>
      <c r="G15" s="216">
        <v>45804500000</v>
      </c>
      <c r="H15" s="216">
        <v>4139188983</v>
      </c>
      <c r="I15" s="216">
        <v>26012586015</v>
      </c>
      <c r="J15" s="216">
        <v>30151774998</v>
      </c>
      <c r="K15" s="216">
        <v>12179215065</v>
      </c>
      <c r="L15" s="216">
        <v>88135490063</v>
      </c>
      <c r="M15" s="217">
        <v>77846407135</v>
      </c>
    </row>
    <row r="16" spans="1:17" ht="13.5" hidden="1" customHeight="1">
      <c r="A16" s="214"/>
      <c r="B16" s="111"/>
      <c r="C16" s="111"/>
      <c r="D16" s="111"/>
      <c r="E16" s="111"/>
      <c r="F16" s="111"/>
      <c r="G16" s="203"/>
      <c r="H16" s="111"/>
      <c r="I16" s="111"/>
      <c r="J16" s="111"/>
      <c r="K16" s="111"/>
      <c r="L16" s="203"/>
      <c r="M16" s="215"/>
      <c r="Q16" s="183"/>
    </row>
    <row r="17" spans="1:14" ht="15.75" hidden="1" customHeight="1">
      <c r="A17" s="214" t="s">
        <v>266</v>
      </c>
      <c r="B17" s="111"/>
      <c r="C17" s="111"/>
      <c r="D17" s="111"/>
      <c r="E17" s="111"/>
      <c r="F17" s="111"/>
      <c r="G17" s="203"/>
      <c r="H17" s="111"/>
      <c r="I17" s="111"/>
      <c r="J17" s="111"/>
      <c r="K17" s="111"/>
      <c r="L17" s="203"/>
      <c r="M17" s="215"/>
    </row>
    <row r="18" spans="1:14" ht="17.25" hidden="1" customHeight="1">
      <c r="A18" s="214" t="s">
        <v>267</v>
      </c>
      <c r="B18" s="111"/>
      <c r="C18" s="111"/>
      <c r="D18" s="111"/>
      <c r="E18" s="111"/>
      <c r="F18" s="111"/>
      <c r="G18" s="203">
        <v>0</v>
      </c>
      <c r="H18" s="111"/>
      <c r="I18" s="111"/>
      <c r="J18" s="111"/>
      <c r="K18" s="111"/>
      <c r="L18" s="203">
        <v>0</v>
      </c>
      <c r="M18" s="215">
        <v>0</v>
      </c>
    </row>
    <row r="19" spans="1:14" ht="15.75" hidden="1" customHeight="1">
      <c r="A19" s="214" t="s">
        <v>268</v>
      </c>
      <c r="B19" s="111"/>
      <c r="C19" s="111"/>
      <c r="D19" s="111"/>
      <c r="E19" s="111"/>
      <c r="F19" s="111"/>
      <c r="G19" s="203"/>
      <c r="H19" s="111"/>
      <c r="I19" s="111"/>
      <c r="J19" s="111"/>
      <c r="K19" s="111"/>
      <c r="L19" s="203"/>
      <c r="M19" s="215"/>
    </row>
    <row r="20" spans="1:14" ht="15" hidden="1" customHeight="1">
      <c r="A20" s="214" t="s">
        <v>269</v>
      </c>
      <c r="B20" s="111"/>
      <c r="C20" s="111"/>
      <c r="D20" s="111"/>
      <c r="E20" s="111"/>
      <c r="F20" s="111"/>
      <c r="G20" s="203">
        <v>0</v>
      </c>
      <c r="H20" s="111"/>
      <c r="I20" s="111"/>
      <c r="J20" s="111"/>
      <c r="K20" s="111"/>
      <c r="L20" s="203">
        <v>0</v>
      </c>
      <c r="M20" s="215">
        <v>0</v>
      </c>
    </row>
    <row r="21" spans="1:14" ht="13.5" hidden="1" customHeight="1">
      <c r="A21" s="214" t="s">
        <v>270</v>
      </c>
      <c r="B21" s="111"/>
      <c r="C21" s="111"/>
      <c r="D21" s="111"/>
      <c r="E21" s="111"/>
      <c r="F21" s="111"/>
      <c r="G21" s="203"/>
      <c r="H21" s="111"/>
      <c r="I21" s="111"/>
      <c r="J21" s="111"/>
      <c r="K21" s="111"/>
      <c r="L21" s="203"/>
      <c r="M21" s="215"/>
    </row>
    <row r="22" spans="1:14" ht="16.5" hidden="1" customHeight="1">
      <c r="A22" s="214" t="s">
        <v>271</v>
      </c>
      <c r="B22" s="111"/>
      <c r="C22" s="111"/>
      <c r="D22" s="111"/>
      <c r="E22" s="111"/>
      <c r="F22" s="111"/>
      <c r="G22" s="203"/>
      <c r="H22" s="111"/>
      <c r="I22" s="111"/>
      <c r="J22" s="111"/>
      <c r="K22" s="111"/>
      <c r="L22" s="203"/>
      <c r="M22" s="215"/>
    </row>
    <row r="23" spans="1:14" s="183" customFormat="1" ht="15" customHeight="1">
      <c r="A23" s="218" t="s">
        <v>272</v>
      </c>
      <c r="B23" s="219"/>
      <c r="C23" s="219"/>
      <c r="D23" s="219"/>
      <c r="E23" s="219"/>
      <c r="F23" s="219"/>
      <c r="G23" s="220"/>
      <c r="H23" s="219"/>
      <c r="I23" s="219"/>
      <c r="J23" s="219"/>
      <c r="K23" s="219"/>
      <c r="L23" s="220">
        <f>+K23+J23+G23</f>
        <v>0</v>
      </c>
      <c r="M23" s="221">
        <v>0</v>
      </c>
      <c r="N23" s="213"/>
    </row>
    <row r="24" spans="1:14" s="183" customFormat="1" ht="18" customHeight="1">
      <c r="A24" s="222" t="s">
        <v>273</v>
      </c>
      <c r="B24" s="223"/>
      <c r="C24" s="223"/>
      <c r="D24" s="223"/>
      <c r="E24" s="223"/>
      <c r="F24" s="223"/>
      <c r="G24" s="224"/>
      <c r="H24" s="223">
        <v>561466916</v>
      </c>
      <c r="I24" s="223"/>
      <c r="J24" s="224">
        <f>+H24</f>
        <v>561466916</v>
      </c>
      <c r="K24" s="223">
        <v>-561466916</v>
      </c>
      <c r="L24" s="224">
        <f>+J24+K24</f>
        <v>0</v>
      </c>
      <c r="M24" s="225">
        <v>0</v>
      </c>
      <c r="N24" s="213"/>
    </row>
    <row r="25" spans="1:14" s="183" customFormat="1" ht="18" customHeight="1">
      <c r="A25" s="222" t="s">
        <v>274</v>
      </c>
      <c r="B25" s="223"/>
      <c r="C25" s="223"/>
      <c r="D25" s="223"/>
      <c r="E25" s="223"/>
      <c r="F25" s="223"/>
      <c r="G25" s="224">
        <f>+B25</f>
        <v>0</v>
      </c>
      <c r="H25" s="224"/>
      <c r="I25" s="223">
        <v>7015182258</v>
      </c>
      <c r="J25" s="224">
        <f>+I25</f>
        <v>7015182258</v>
      </c>
      <c r="K25" s="223">
        <v>-6667189808</v>
      </c>
      <c r="L25" s="224">
        <f>+G25+J25+K25</f>
        <v>347992450</v>
      </c>
      <c r="M25" s="225">
        <v>4431133</v>
      </c>
      <c r="N25" s="213"/>
    </row>
    <row r="26" spans="1:14" s="183" customFormat="1" ht="18" customHeight="1">
      <c r="A26" s="222" t="s">
        <v>275</v>
      </c>
      <c r="B26" s="223"/>
      <c r="C26" s="223"/>
      <c r="D26" s="223"/>
      <c r="E26" s="223"/>
      <c r="F26" s="223"/>
      <c r="G26" s="224"/>
      <c r="H26" s="224"/>
      <c r="I26" s="223">
        <v>0</v>
      </c>
      <c r="J26" s="224">
        <f>+I26</f>
        <v>0</v>
      </c>
      <c r="K26" s="223">
        <v>0</v>
      </c>
      <c r="L26" s="224">
        <f>+J26+K26</f>
        <v>0</v>
      </c>
      <c r="M26" s="225">
        <v>0</v>
      </c>
      <c r="N26" s="213"/>
    </row>
    <row r="27" spans="1:14" s="183" customFormat="1" ht="18" customHeight="1">
      <c r="A27" s="222" t="s">
        <v>276</v>
      </c>
      <c r="B27" s="223"/>
      <c r="C27" s="223"/>
      <c r="D27" s="223"/>
      <c r="E27" s="223"/>
      <c r="F27" s="223"/>
      <c r="G27" s="224"/>
      <c r="H27" s="224"/>
      <c r="I27" s="223">
        <v>500000000</v>
      </c>
      <c r="J27" s="224">
        <f>+I27</f>
        <v>500000000</v>
      </c>
      <c r="K27" s="223">
        <v>-500000000</v>
      </c>
      <c r="L27" s="224">
        <f>+J27+K27</f>
        <v>0</v>
      </c>
      <c r="M27" s="225">
        <v>0</v>
      </c>
      <c r="N27" s="213"/>
    </row>
    <row r="28" spans="1:14" s="183" customFormat="1" ht="18" customHeight="1">
      <c r="A28" s="222" t="s">
        <v>277</v>
      </c>
      <c r="B28" s="223"/>
      <c r="C28" s="223"/>
      <c r="D28" s="223"/>
      <c r="E28" s="223"/>
      <c r="F28" s="223"/>
      <c r="G28" s="224"/>
      <c r="H28" s="223"/>
      <c r="I28" s="223"/>
      <c r="J28" s="224"/>
      <c r="K28" s="223">
        <v>0</v>
      </c>
      <c r="L28" s="224">
        <v>0</v>
      </c>
      <c r="M28" s="225">
        <v>0</v>
      </c>
      <c r="N28" s="213"/>
    </row>
    <row r="29" spans="1:14" s="183" customFormat="1" ht="18" customHeight="1">
      <c r="A29" s="222" t="s">
        <v>278</v>
      </c>
      <c r="B29" s="223"/>
      <c r="C29" s="223"/>
      <c r="D29" s="223"/>
      <c r="E29" s="223"/>
      <c r="F29" s="223"/>
      <c r="G29" s="224"/>
      <c r="H29" s="223"/>
      <c r="I29" s="223"/>
      <c r="J29" s="224"/>
      <c r="K29" s="223">
        <f>-1367625000-109789476-642480000-2858201596</f>
        <v>-4978096072</v>
      </c>
      <c r="L29" s="224">
        <f>+K29</f>
        <v>-4978096072</v>
      </c>
      <c r="M29" s="225">
        <v>-283149535</v>
      </c>
      <c r="N29" s="213"/>
    </row>
    <row r="30" spans="1:14" s="183" customFormat="1" ht="18" hidden="1" customHeight="1">
      <c r="A30" s="222"/>
      <c r="B30" s="223"/>
      <c r="C30" s="223"/>
      <c r="D30" s="223"/>
      <c r="E30" s="223"/>
      <c r="F30" s="223"/>
      <c r="G30" s="224"/>
      <c r="H30" s="223"/>
      <c r="I30" s="223"/>
      <c r="J30" s="224"/>
      <c r="K30" s="223"/>
      <c r="L30" s="224"/>
      <c r="M30" s="225"/>
      <c r="N30" s="213"/>
    </row>
    <row r="31" spans="1:14" s="183" customFormat="1" ht="11.25" hidden="1" customHeight="1">
      <c r="A31" s="222"/>
      <c r="B31" s="223"/>
      <c r="C31" s="223"/>
      <c r="D31" s="223"/>
      <c r="E31" s="223"/>
      <c r="F31" s="223"/>
      <c r="G31" s="224"/>
      <c r="H31" s="223"/>
      <c r="I31" s="223"/>
      <c r="J31" s="224"/>
      <c r="K31" s="223"/>
      <c r="L31" s="224"/>
      <c r="M31" s="225"/>
      <c r="N31" s="213"/>
    </row>
    <row r="32" spans="1:14" s="183" customFormat="1" ht="18" hidden="1" customHeight="1">
      <c r="A32" s="222"/>
      <c r="B32" s="223"/>
      <c r="C32" s="223"/>
      <c r="D32" s="223"/>
      <c r="E32" s="223"/>
      <c r="F32" s="223"/>
      <c r="G32" s="224"/>
      <c r="H32" s="223"/>
      <c r="I32" s="223"/>
      <c r="J32" s="224"/>
      <c r="K32" s="223"/>
      <c r="L32" s="224"/>
      <c r="M32" s="225"/>
      <c r="N32" s="213"/>
    </row>
    <row r="33" spans="1:14" s="183" customFormat="1" ht="15" customHeight="1">
      <c r="A33" s="222" t="s">
        <v>279</v>
      </c>
      <c r="B33" s="223">
        <v>2905000000</v>
      </c>
      <c r="C33" s="223">
        <v>-300000000</v>
      </c>
      <c r="D33" s="223"/>
      <c r="E33" s="223"/>
      <c r="F33" s="223"/>
      <c r="G33" s="224">
        <f>+B33</f>
        <v>2905000000</v>
      </c>
      <c r="H33" s="223"/>
      <c r="I33" s="223"/>
      <c r="J33" s="224"/>
      <c r="K33" s="223">
        <v>0</v>
      </c>
      <c r="L33" s="224">
        <f>+G33+J33+K33</f>
        <v>2905000000</v>
      </c>
      <c r="M33" s="225">
        <v>0</v>
      </c>
      <c r="N33" s="213"/>
    </row>
    <row r="34" spans="1:14" s="183" customFormat="1" ht="15" customHeight="1">
      <c r="A34" s="222" t="s">
        <v>280</v>
      </c>
      <c r="B34" s="223"/>
      <c r="C34" s="223"/>
      <c r="D34" s="223"/>
      <c r="E34" s="223"/>
      <c r="F34" s="223"/>
      <c r="G34" s="224"/>
      <c r="H34" s="223"/>
      <c r="I34" s="223"/>
      <c r="J34" s="224"/>
      <c r="K34" s="223">
        <v>0</v>
      </c>
      <c r="L34" s="220">
        <f>+D34</f>
        <v>0</v>
      </c>
      <c r="M34" s="221">
        <v>0</v>
      </c>
      <c r="N34" s="213"/>
    </row>
    <row r="35" spans="1:14" s="183" customFormat="1" ht="15" customHeight="1">
      <c r="A35" s="222" t="s">
        <v>281</v>
      </c>
      <c r="B35" s="223"/>
      <c r="C35" s="223"/>
      <c r="D35" s="223"/>
      <c r="E35" s="223"/>
      <c r="F35" s="223"/>
      <c r="G35" s="224">
        <f>+C35</f>
        <v>0</v>
      </c>
      <c r="H35" s="223"/>
      <c r="I35" s="223"/>
      <c r="J35" s="224"/>
      <c r="K35" s="223">
        <v>0</v>
      </c>
      <c r="L35" s="224">
        <f>+G35</f>
        <v>0</v>
      </c>
      <c r="M35" s="225">
        <v>0</v>
      </c>
      <c r="N35" s="213"/>
    </row>
    <row r="36" spans="1:14" s="183" customFormat="1" ht="15" customHeight="1">
      <c r="A36" s="222" t="s">
        <v>282</v>
      </c>
      <c r="B36" s="223"/>
      <c r="C36" s="223"/>
      <c r="D36" s="223"/>
      <c r="E36" s="223"/>
      <c r="F36" s="223"/>
      <c r="G36" s="224"/>
      <c r="H36" s="223"/>
      <c r="I36" s="223"/>
      <c r="J36" s="224"/>
      <c r="K36" s="223">
        <v>0</v>
      </c>
      <c r="L36" s="220">
        <f>+K36+J36+G36</f>
        <v>0</v>
      </c>
      <c r="M36" s="221">
        <v>0</v>
      </c>
      <c r="N36" s="213"/>
    </row>
    <row r="37" spans="1:14" s="183" customFormat="1" ht="15" customHeight="1">
      <c r="A37" s="222" t="s">
        <v>283</v>
      </c>
      <c r="B37" s="223"/>
      <c r="C37" s="223"/>
      <c r="D37" s="223"/>
      <c r="E37" s="223"/>
      <c r="F37" s="223"/>
      <c r="G37" s="224"/>
      <c r="H37" s="223"/>
      <c r="I37" s="223">
        <v>0</v>
      </c>
      <c r="J37" s="224">
        <f>+I37</f>
        <v>0</v>
      </c>
      <c r="K37" s="223">
        <v>0</v>
      </c>
      <c r="L37" s="224">
        <f>+J37</f>
        <v>0</v>
      </c>
      <c r="M37" s="225">
        <v>0</v>
      </c>
      <c r="N37" s="213"/>
    </row>
    <row r="38" spans="1:14" ht="15" customHeight="1">
      <c r="A38" s="222" t="s">
        <v>284</v>
      </c>
      <c r="B38" s="223"/>
      <c r="C38" s="223"/>
      <c r="D38" s="223"/>
      <c r="E38" s="223"/>
      <c r="F38" s="223"/>
      <c r="G38" s="224"/>
      <c r="H38" s="223"/>
      <c r="I38" s="223">
        <v>-1707278196</v>
      </c>
      <c r="J38" s="224">
        <f>+I38</f>
        <v>-1707278196</v>
      </c>
      <c r="K38" s="223">
        <f>276150000+276150000+276150000+271425000+267750000</f>
        <v>1367625000</v>
      </c>
      <c r="L38" s="224">
        <f>+J38+K38</f>
        <v>-339653196</v>
      </c>
      <c r="M38" s="225">
        <v>0</v>
      </c>
    </row>
    <row r="39" spans="1:14" ht="15" customHeight="1">
      <c r="A39" s="226" t="s">
        <v>594</v>
      </c>
      <c r="B39" s="227"/>
      <c r="C39" s="227"/>
      <c r="D39" s="227"/>
      <c r="E39" s="227"/>
      <c r="F39" s="227"/>
      <c r="G39" s="228">
        <f>+B39</f>
        <v>0</v>
      </c>
      <c r="H39" s="227"/>
      <c r="I39" s="227">
        <v>10040</v>
      </c>
      <c r="J39" s="224">
        <f>+I39</f>
        <v>10040</v>
      </c>
      <c r="K39" s="227"/>
      <c r="L39" s="224">
        <f>+J39+K39</f>
        <v>10040</v>
      </c>
      <c r="M39" s="229">
        <v>0</v>
      </c>
    </row>
    <row r="40" spans="1:14" ht="15" customHeight="1">
      <c r="A40" s="214" t="s">
        <v>285</v>
      </c>
      <c r="B40" s="111"/>
      <c r="C40" s="111"/>
      <c r="D40" s="111"/>
      <c r="E40" s="111"/>
      <c r="F40" s="111"/>
      <c r="G40" s="203"/>
      <c r="H40" s="111"/>
      <c r="I40" s="111"/>
      <c r="J40" s="111"/>
      <c r="K40" s="111">
        <f>+'EE_RR '!D42</f>
        <v>2491627238</v>
      </c>
      <c r="L40" s="224">
        <f>+G40+J40+K40</f>
        <v>2491627238</v>
      </c>
      <c r="M40" s="225">
        <v>2176118613</v>
      </c>
      <c r="N40" s="230"/>
    </row>
    <row r="41" spans="1:14" ht="15" customHeight="1" thickBot="1">
      <c r="A41" s="231" t="s">
        <v>286</v>
      </c>
      <c r="B41" s="232">
        <f>SUM(B14:B40)</f>
        <v>48409500000</v>
      </c>
      <c r="C41" s="232">
        <f>SUM(C14:C40)</f>
        <v>0</v>
      </c>
      <c r="D41" s="232">
        <f>SUM(D15:D40)</f>
        <v>0</v>
      </c>
      <c r="E41" s="232">
        <v>0</v>
      </c>
      <c r="F41" s="232">
        <v>0</v>
      </c>
      <c r="G41" s="232">
        <f>SUM(G14:G40)</f>
        <v>48709500000</v>
      </c>
      <c r="H41" s="232">
        <f>SUM(H14:H40)</f>
        <v>4700655899</v>
      </c>
      <c r="I41" s="232">
        <f>SUM(I14:I40)</f>
        <v>31820500117</v>
      </c>
      <c r="J41" s="232">
        <f>SUM(J14:J40)</f>
        <v>36521156016</v>
      </c>
      <c r="K41" s="232">
        <f>SUM(K14:K40)</f>
        <v>3331714507</v>
      </c>
      <c r="L41" s="232">
        <f>J41+G41+K41</f>
        <v>88562370523</v>
      </c>
      <c r="M41" s="233"/>
    </row>
    <row r="42" spans="1:14" s="183" customFormat="1" ht="15" customHeight="1">
      <c r="A42" s="179"/>
      <c r="B42" s="230"/>
      <c r="C42" s="230"/>
      <c r="D42" s="230"/>
      <c r="E42" s="230"/>
      <c r="F42" s="230"/>
      <c r="G42" s="230"/>
      <c r="H42" s="230"/>
      <c r="I42" s="230"/>
      <c r="J42" s="230"/>
      <c r="K42" s="230"/>
      <c r="L42" s="213"/>
      <c r="M42" s="213"/>
    </row>
    <row r="43" spans="1:14" ht="15" customHeight="1" thickBot="1">
      <c r="A43" s="234" t="s">
        <v>287</v>
      </c>
      <c r="B43" s="232">
        <v>43109590352</v>
      </c>
      <c r="C43" s="232">
        <v>0</v>
      </c>
      <c r="D43" s="232">
        <v>0</v>
      </c>
      <c r="E43" s="232">
        <v>0</v>
      </c>
      <c r="F43" s="232">
        <v>0</v>
      </c>
      <c r="G43" s="232">
        <v>43109590352</v>
      </c>
      <c r="H43" s="232">
        <v>3648398450</v>
      </c>
      <c r="I43" s="232">
        <v>20031293485</v>
      </c>
      <c r="J43" s="232">
        <f>+H43+I43</f>
        <v>23679691935</v>
      </c>
      <c r="K43" s="232">
        <v>12954525059</v>
      </c>
      <c r="L43" s="232">
        <v>0</v>
      </c>
      <c r="M43" s="232">
        <f>+G43+J43+K43</f>
        <v>79743807346</v>
      </c>
    </row>
    <row r="44" spans="1:14" ht="11.25" customHeight="1">
      <c r="B44" s="235"/>
      <c r="C44" s="235"/>
      <c r="D44" s="235"/>
      <c r="E44" s="235"/>
      <c r="F44" s="235"/>
      <c r="G44" s="235"/>
      <c r="H44" s="235"/>
      <c r="I44" s="235"/>
      <c r="J44" s="235"/>
      <c r="K44" s="230"/>
      <c r="L44" s="230"/>
      <c r="M44" s="235"/>
    </row>
    <row r="45" spans="1:14" ht="11.25" customHeight="1">
      <c r="A45" s="179" t="s">
        <v>288</v>
      </c>
      <c r="D45" s="236"/>
      <c r="K45" s="230"/>
      <c r="L45" s="230"/>
      <c r="M45" s="230"/>
    </row>
    <row r="46" spans="1:14" ht="11.25" customHeight="1">
      <c r="D46" s="236"/>
      <c r="L46" s="235"/>
    </row>
    <row r="47" spans="1:14" ht="12.75" customHeight="1">
      <c r="A47" s="178"/>
      <c r="D47" s="236"/>
      <c r="L47" s="235"/>
    </row>
    <row r="48" spans="1:14" ht="11.25" customHeight="1">
      <c r="B48" s="237"/>
      <c r="C48" s="237"/>
      <c r="D48" s="237"/>
      <c r="E48" s="237"/>
      <c r="F48" s="237"/>
      <c r="G48" s="237"/>
      <c r="H48" s="237"/>
      <c r="I48" s="237"/>
      <c r="J48" s="237"/>
      <c r="K48" s="237"/>
      <c r="L48" s="235"/>
    </row>
    <row r="49" spans="11:13" ht="11.25" customHeight="1">
      <c r="K49" s="237"/>
      <c r="L49" s="235"/>
    </row>
    <row r="55" spans="11:13" ht="11.25" customHeight="1">
      <c r="M55" s="179" t="s">
        <v>289</v>
      </c>
    </row>
  </sheetData>
  <sheetProtection selectLockedCells="1" selectUnlockedCells="1"/>
  <mergeCells count="5">
    <mergeCell ref="A1:M1"/>
    <mergeCell ref="A2:M2"/>
    <mergeCell ref="A3:M3"/>
    <mergeCell ref="B7:F7"/>
    <mergeCell ref="H7:I7"/>
  </mergeCells>
  <pageMargins left="0.55118110236220474" right="0.9055118110236221" top="1.9685039370078741" bottom="0.98425196850393704" header="0.51181102362204722" footer="0.51181102362204722"/>
  <pageSetup paperSize="9" scale="69" firstPageNumber="0" orientation="landscape" r:id="rId1"/>
  <headerFooter alignWithMargins="0"/>
  <ignoredErrors>
    <ignoredError sqref="L34"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7"/>
  <sheetViews>
    <sheetView topLeftCell="B1" workbookViewId="0">
      <selection activeCell="E10" sqref="E10:E11"/>
    </sheetView>
  </sheetViews>
  <sheetFormatPr baseColWidth="10" defaultRowHeight="12.75" customHeight="1"/>
  <cols>
    <col min="1" max="1" width="0" style="178" hidden="1" customWidth="1"/>
    <col min="2" max="2" width="65.85546875" style="240" customWidth="1"/>
    <col min="3" max="3" width="16.140625" style="240" customWidth="1"/>
    <col min="4" max="4" width="16.85546875" style="240" customWidth="1"/>
    <col min="5" max="5" width="0" style="240" hidden="1" customWidth="1"/>
    <col min="6" max="6" width="2.7109375" style="278" customWidth="1"/>
    <col min="7" max="7" width="13.28515625" style="178" customWidth="1"/>
    <col min="8" max="9" width="12.5703125" style="178" customWidth="1"/>
    <col min="10" max="10" width="13.140625" style="178" customWidth="1"/>
    <col min="11" max="256" width="11.42578125" style="178"/>
    <col min="257" max="257" width="0" style="178" hidden="1" customWidth="1"/>
    <col min="258" max="258" width="65.85546875" style="178" customWidth="1"/>
    <col min="259" max="259" width="16.140625" style="178" customWidth="1"/>
    <col min="260" max="260" width="16.85546875" style="178" customWidth="1"/>
    <col min="261" max="261" width="0" style="178" hidden="1" customWidth="1"/>
    <col min="262" max="262" width="2.7109375" style="178" customWidth="1"/>
    <col min="263" max="263" width="13.28515625" style="178" customWidth="1"/>
    <col min="264" max="265" width="12.5703125" style="178" customWidth="1"/>
    <col min="266" max="266" width="13.140625" style="178" customWidth="1"/>
    <col min="267" max="512" width="11.42578125" style="178"/>
    <col min="513" max="513" width="0" style="178" hidden="1" customWidth="1"/>
    <col min="514" max="514" width="65.85546875" style="178" customWidth="1"/>
    <col min="515" max="515" width="16.140625" style="178" customWidth="1"/>
    <col min="516" max="516" width="16.85546875" style="178" customWidth="1"/>
    <col min="517" max="517" width="0" style="178" hidden="1" customWidth="1"/>
    <col min="518" max="518" width="2.7109375" style="178" customWidth="1"/>
    <col min="519" max="519" width="13.28515625" style="178" customWidth="1"/>
    <col min="520" max="521" width="12.5703125" style="178" customWidth="1"/>
    <col min="522" max="522" width="13.140625" style="178" customWidth="1"/>
    <col min="523" max="768" width="11.42578125" style="178"/>
    <col min="769" max="769" width="0" style="178" hidden="1" customWidth="1"/>
    <col min="770" max="770" width="65.85546875" style="178" customWidth="1"/>
    <col min="771" max="771" width="16.140625" style="178" customWidth="1"/>
    <col min="772" max="772" width="16.85546875" style="178" customWidth="1"/>
    <col min="773" max="773" width="0" style="178" hidden="1" customWidth="1"/>
    <col min="774" max="774" width="2.7109375" style="178" customWidth="1"/>
    <col min="775" max="775" width="13.28515625" style="178" customWidth="1"/>
    <col min="776" max="777" width="12.5703125" style="178" customWidth="1"/>
    <col min="778" max="778" width="13.140625" style="178" customWidth="1"/>
    <col min="779" max="1024" width="11.42578125" style="178"/>
    <col min="1025" max="1025" width="0" style="178" hidden="1" customWidth="1"/>
    <col min="1026" max="1026" width="65.85546875" style="178" customWidth="1"/>
    <col min="1027" max="1027" width="16.140625" style="178" customWidth="1"/>
    <col min="1028" max="1028" width="16.85546875" style="178" customWidth="1"/>
    <col min="1029" max="1029" width="0" style="178" hidden="1" customWidth="1"/>
    <col min="1030" max="1030" width="2.7109375" style="178" customWidth="1"/>
    <col min="1031" max="1031" width="13.28515625" style="178" customWidth="1"/>
    <col min="1032" max="1033" width="12.5703125" style="178" customWidth="1"/>
    <col min="1034" max="1034" width="13.140625" style="178" customWidth="1"/>
    <col min="1035" max="1280" width="11.42578125" style="178"/>
    <col min="1281" max="1281" width="0" style="178" hidden="1" customWidth="1"/>
    <col min="1282" max="1282" width="65.85546875" style="178" customWidth="1"/>
    <col min="1283" max="1283" width="16.140625" style="178" customWidth="1"/>
    <col min="1284" max="1284" width="16.85546875" style="178" customWidth="1"/>
    <col min="1285" max="1285" width="0" style="178" hidden="1" customWidth="1"/>
    <col min="1286" max="1286" width="2.7109375" style="178" customWidth="1"/>
    <col min="1287" max="1287" width="13.28515625" style="178" customWidth="1"/>
    <col min="1288" max="1289" width="12.5703125" style="178" customWidth="1"/>
    <col min="1290" max="1290" width="13.140625" style="178" customWidth="1"/>
    <col min="1291" max="1536" width="11.42578125" style="178"/>
    <col min="1537" max="1537" width="0" style="178" hidden="1" customWidth="1"/>
    <col min="1538" max="1538" width="65.85546875" style="178" customWidth="1"/>
    <col min="1539" max="1539" width="16.140625" style="178" customWidth="1"/>
    <col min="1540" max="1540" width="16.85546875" style="178" customWidth="1"/>
    <col min="1541" max="1541" width="0" style="178" hidden="1" customWidth="1"/>
    <col min="1542" max="1542" width="2.7109375" style="178" customWidth="1"/>
    <col min="1543" max="1543" width="13.28515625" style="178" customWidth="1"/>
    <col min="1544" max="1545" width="12.5703125" style="178" customWidth="1"/>
    <col min="1546" max="1546" width="13.140625" style="178" customWidth="1"/>
    <col min="1547" max="1792" width="11.42578125" style="178"/>
    <col min="1793" max="1793" width="0" style="178" hidden="1" customWidth="1"/>
    <col min="1794" max="1794" width="65.85546875" style="178" customWidth="1"/>
    <col min="1795" max="1795" width="16.140625" style="178" customWidth="1"/>
    <col min="1796" max="1796" width="16.85546875" style="178" customWidth="1"/>
    <col min="1797" max="1797" width="0" style="178" hidden="1" customWidth="1"/>
    <col min="1798" max="1798" width="2.7109375" style="178" customWidth="1"/>
    <col min="1799" max="1799" width="13.28515625" style="178" customWidth="1"/>
    <col min="1800" max="1801" width="12.5703125" style="178" customWidth="1"/>
    <col min="1802" max="1802" width="13.140625" style="178" customWidth="1"/>
    <col min="1803" max="2048" width="11.42578125" style="178"/>
    <col min="2049" max="2049" width="0" style="178" hidden="1" customWidth="1"/>
    <col min="2050" max="2050" width="65.85546875" style="178" customWidth="1"/>
    <col min="2051" max="2051" width="16.140625" style="178" customWidth="1"/>
    <col min="2052" max="2052" width="16.85546875" style="178" customWidth="1"/>
    <col min="2053" max="2053" width="0" style="178" hidden="1" customWidth="1"/>
    <col min="2054" max="2054" width="2.7109375" style="178" customWidth="1"/>
    <col min="2055" max="2055" width="13.28515625" style="178" customWidth="1"/>
    <col min="2056" max="2057" width="12.5703125" style="178" customWidth="1"/>
    <col min="2058" max="2058" width="13.140625" style="178" customWidth="1"/>
    <col min="2059" max="2304" width="11.42578125" style="178"/>
    <col min="2305" max="2305" width="0" style="178" hidden="1" customWidth="1"/>
    <col min="2306" max="2306" width="65.85546875" style="178" customWidth="1"/>
    <col min="2307" max="2307" width="16.140625" style="178" customWidth="1"/>
    <col min="2308" max="2308" width="16.85546875" style="178" customWidth="1"/>
    <col min="2309" max="2309" width="0" style="178" hidden="1" customWidth="1"/>
    <col min="2310" max="2310" width="2.7109375" style="178" customWidth="1"/>
    <col min="2311" max="2311" width="13.28515625" style="178" customWidth="1"/>
    <col min="2312" max="2313" width="12.5703125" style="178" customWidth="1"/>
    <col min="2314" max="2314" width="13.140625" style="178" customWidth="1"/>
    <col min="2315" max="2560" width="11.42578125" style="178"/>
    <col min="2561" max="2561" width="0" style="178" hidden="1" customWidth="1"/>
    <col min="2562" max="2562" width="65.85546875" style="178" customWidth="1"/>
    <col min="2563" max="2563" width="16.140625" style="178" customWidth="1"/>
    <col min="2564" max="2564" width="16.85546875" style="178" customWidth="1"/>
    <col min="2565" max="2565" width="0" style="178" hidden="1" customWidth="1"/>
    <col min="2566" max="2566" width="2.7109375" style="178" customWidth="1"/>
    <col min="2567" max="2567" width="13.28515625" style="178" customWidth="1"/>
    <col min="2568" max="2569" width="12.5703125" style="178" customWidth="1"/>
    <col min="2570" max="2570" width="13.140625" style="178" customWidth="1"/>
    <col min="2571" max="2816" width="11.42578125" style="178"/>
    <col min="2817" max="2817" width="0" style="178" hidden="1" customWidth="1"/>
    <col min="2818" max="2818" width="65.85546875" style="178" customWidth="1"/>
    <col min="2819" max="2819" width="16.140625" style="178" customWidth="1"/>
    <col min="2820" max="2820" width="16.85546875" style="178" customWidth="1"/>
    <col min="2821" max="2821" width="0" style="178" hidden="1" customWidth="1"/>
    <col min="2822" max="2822" width="2.7109375" style="178" customWidth="1"/>
    <col min="2823" max="2823" width="13.28515625" style="178" customWidth="1"/>
    <col min="2824" max="2825" width="12.5703125" style="178" customWidth="1"/>
    <col min="2826" max="2826" width="13.140625" style="178" customWidth="1"/>
    <col min="2827" max="3072" width="11.42578125" style="178"/>
    <col min="3073" max="3073" width="0" style="178" hidden="1" customWidth="1"/>
    <col min="3074" max="3074" width="65.85546875" style="178" customWidth="1"/>
    <col min="3075" max="3075" width="16.140625" style="178" customWidth="1"/>
    <col min="3076" max="3076" width="16.85546875" style="178" customWidth="1"/>
    <col min="3077" max="3077" width="0" style="178" hidden="1" customWidth="1"/>
    <col min="3078" max="3078" width="2.7109375" style="178" customWidth="1"/>
    <col min="3079" max="3079" width="13.28515625" style="178" customWidth="1"/>
    <col min="3080" max="3081" width="12.5703125" style="178" customWidth="1"/>
    <col min="3082" max="3082" width="13.140625" style="178" customWidth="1"/>
    <col min="3083" max="3328" width="11.42578125" style="178"/>
    <col min="3329" max="3329" width="0" style="178" hidden="1" customWidth="1"/>
    <col min="3330" max="3330" width="65.85546875" style="178" customWidth="1"/>
    <col min="3331" max="3331" width="16.140625" style="178" customWidth="1"/>
    <col min="3332" max="3332" width="16.85546875" style="178" customWidth="1"/>
    <col min="3333" max="3333" width="0" style="178" hidden="1" customWidth="1"/>
    <col min="3334" max="3334" width="2.7109375" style="178" customWidth="1"/>
    <col min="3335" max="3335" width="13.28515625" style="178" customWidth="1"/>
    <col min="3336" max="3337" width="12.5703125" style="178" customWidth="1"/>
    <col min="3338" max="3338" width="13.140625" style="178" customWidth="1"/>
    <col min="3339" max="3584" width="11.42578125" style="178"/>
    <col min="3585" max="3585" width="0" style="178" hidden="1" customWidth="1"/>
    <col min="3586" max="3586" width="65.85546875" style="178" customWidth="1"/>
    <col min="3587" max="3587" width="16.140625" style="178" customWidth="1"/>
    <col min="3588" max="3588" width="16.85546875" style="178" customWidth="1"/>
    <col min="3589" max="3589" width="0" style="178" hidden="1" customWidth="1"/>
    <col min="3590" max="3590" width="2.7109375" style="178" customWidth="1"/>
    <col min="3591" max="3591" width="13.28515625" style="178" customWidth="1"/>
    <col min="3592" max="3593" width="12.5703125" style="178" customWidth="1"/>
    <col min="3594" max="3594" width="13.140625" style="178" customWidth="1"/>
    <col min="3595" max="3840" width="11.42578125" style="178"/>
    <col min="3841" max="3841" width="0" style="178" hidden="1" customWidth="1"/>
    <col min="3842" max="3842" width="65.85546875" style="178" customWidth="1"/>
    <col min="3843" max="3843" width="16.140625" style="178" customWidth="1"/>
    <col min="3844" max="3844" width="16.85546875" style="178" customWidth="1"/>
    <col min="3845" max="3845" width="0" style="178" hidden="1" customWidth="1"/>
    <col min="3846" max="3846" width="2.7109375" style="178" customWidth="1"/>
    <col min="3847" max="3847" width="13.28515625" style="178" customWidth="1"/>
    <col min="3848" max="3849" width="12.5703125" style="178" customWidth="1"/>
    <col min="3850" max="3850" width="13.140625" style="178" customWidth="1"/>
    <col min="3851" max="4096" width="11.42578125" style="178"/>
    <col min="4097" max="4097" width="0" style="178" hidden="1" customWidth="1"/>
    <col min="4098" max="4098" width="65.85546875" style="178" customWidth="1"/>
    <col min="4099" max="4099" width="16.140625" style="178" customWidth="1"/>
    <col min="4100" max="4100" width="16.85546875" style="178" customWidth="1"/>
    <col min="4101" max="4101" width="0" style="178" hidden="1" customWidth="1"/>
    <col min="4102" max="4102" width="2.7109375" style="178" customWidth="1"/>
    <col min="4103" max="4103" width="13.28515625" style="178" customWidth="1"/>
    <col min="4104" max="4105" width="12.5703125" style="178" customWidth="1"/>
    <col min="4106" max="4106" width="13.140625" style="178" customWidth="1"/>
    <col min="4107" max="4352" width="11.42578125" style="178"/>
    <col min="4353" max="4353" width="0" style="178" hidden="1" customWidth="1"/>
    <col min="4354" max="4354" width="65.85546875" style="178" customWidth="1"/>
    <col min="4355" max="4355" width="16.140625" style="178" customWidth="1"/>
    <col min="4356" max="4356" width="16.85546875" style="178" customWidth="1"/>
    <col min="4357" max="4357" width="0" style="178" hidden="1" customWidth="1"/>
    <col min="4358" max="4358" width="2.7109375" style="178" customWidth="1"/>
    <col min="4359" max="4359" width="13.28515625" style="178" customWidth="1"/>
    <col min="4360" max="4361" width="12.5703125" style="178" customWidth="1"/>
    <col min="4362" max="4362" width="13.140625" style="178" customWidth="1"/>
    <col min="4363" max="4608" width="11.42578125" style="178"/>
    <col min="4609" max="4609" width="0" style="178" hidden="1" customWidth="1"/>
    <col min="4610" max="4610" width="65.85546875" style="178" customWidth="1"/>
    <col min="4611" max="4611" width="16.140625" style="178" customWidth="1"/>
    <col min="4612" max="4612" width="16.85546875" style="178" customWidth="1"/>
    <col min="4613" max="4613" width="0" style="178" hidden="1" customWidth="1"/>
    <col min="4614" max="4614" width="2.7109375" style="178" customWidth="1"/>
    <col min="4615" max="4615" width="13.28515625" style="178" customWidth="1"/>
    <col min="4616" max="4617" width="12.5703125" style="178" customWidth="1"/>
    <col min="4618" max="4618" width="13.140625" style="178" customWidth="1"/>
    <col min="4619" max="4864" width="11.42578125" style="178"/>
    <col min="4865" max="4865" width="0" style="178" hidden="1" customWidth="1"/>
    <col min="4866" max="4866" width="65.85546875" style="178" customWidth="1"/>
    <col min="4867" max="4867" width="16.140625" style="178" customWidth="1"/>
    <col min="4868" max="4868" width="16.85546875" style="178" customWidth="1"/>
    <col min="4869" max="4869" width="0" style="178" hidden="1" customWidth="1"/>
    <col min="4870" max="4870" width="2.7109375" style="178" customWidth="1"/>
    <col min="4871" max="4871" width="13.28515625" style="178" customWidth="1"/>
    <col min="4872" max="4873" width="12.5703125" style="178" customWidth="1"/>
    <col min="4874" max="4874" width="13.140625" style="178" customWidth="1"/>
    <col min="4875" max="5120" width="11.42578125" style="178"/>
    <col min="5121" max="5121" width="0" style="178" hidden="1" customWidth="1"/>
    <col min="5122" max="5122" width="65.85546875" style="178" customWidth="1"/>
    <col min="5123" max="5123" width="16.140625" style="178" customWidth="1"/>
    <col min="5124" max="5124" width="16.85546875" style="178" customWidth="1"/>
    <col min="5125" max="5125" width="0" style="178" hidden="1" customWidth="1"/>
    <col min="5126" max="5126" width="2.7109375" style="178" customWidth="1"/>
    <col min="5127" max="5127" width="13.28515625" style="178" customWidth="1"/>
    <col min="5128" max="5129" width="12.5703125" style="178" customWidth="1"/>
    <col min="5130" max="5130" width="13.140625" style="178" customWidth="1"/>
    <col min="5131" max="5376" width="11.42578125" style="178"/>
    <col min="5377" max="5377" width="0" style="178" hidden="1" customWidth="1"/>
    <col min="5378" max="5378" width="65.85546875" style="178" customWidth="1"/>
    <col min="5379" max="5379" width="16.140625" style="178" customWidth="1"/>
    <col min="5380" max="5380" width="16.85546875" style="178" customWidth="1"/>
    <col min="5381" max="5381" width="0" style="178" hidden="1" customWidth="1"/>
    <col min="5382" max="5382" width="2.7109375" style="178" customWidth="1"/>
    <col min="5383" max="5383" width="13.28515625" style="178" customWidth="1"/>
    <col min="5384" max="5385" width="12.5703125" style="178" customWidth="1"/>
    <col min="5386" max="5386" width="13.140625" style="178" customWidth="1"/>
    <col min="5387" max="5632" width="11.42578125" style="178"/>
    <col min="5633" max="5633" width="0" style="178" hidden="1" customWidth="1"/>
    <col min="5634" max="5634" width="65.85546875" style="178" customWidth="1"/>
    <col min="5635" max="5635" width="16.140625" style="178" customWidth="1"/>
    <col min="5636" max="5636" width="16.85546875" style="178" customWidth="1"/>
    <col min="5637" max="5637" width="0" style="178" hidden="1" customWidth="1"/>
    <col min="5638" max="5638" width="2.7109375" style="178" customWidth="1"/>
    <col min="5639" max="5639" width="13.28515625" style="178" customWidth="1"/>
    <col min="5640" max="5641" width="12.5703125" style="178" customWidth="1"/>
    <col min="5642" max="5642" width="13.140625" style="178" customWidth="1"/>
    <col min="5643" max="5888" width="11.42578125" style="178"/>
    <col min="5889" max="5889" width="0" style="178" hidden="1" customWidth="1"/>
    <col min="5890" max="5890" width="65.85546875" style="178" customWidth="1"/>
    <col min="5891" max="5891" width="16.140625" style="178" customWidth="1"/>
    <col min="5892" max="5892" width="16.85546875" style="178" customWidth="1"/>
    <col min="5893" max="5893" width="0" style="178" hidden="1" customWidth="1"/>
    <col min="5894" max="5894" width="2.7109375" style="178" customWidth="1"/>
    <col min="5895" max="5895" width="13.28515625" style="178" customWidth="1"/>
    <col min="5896" max="5897" width="12.5703125" style="178" customWidth="1"/>
    <col min="5898" max="5898" width="13.140625" style="178" customWidth="1"/>
    <col min="5899" max="6144" width="11.42578125" style="178"/>
    <col min="6145" max="6145" width="0" style="178" hidden="1" customWidth="1"/>
    <col min="6146" max="6146" width="65.85546875" style="178" customWidth="1"/>
    <col min="6147" max="6147" width="16.140625" style="178" customWidth="1"/>
    <col min="6148" max="6148" width="16.85546875" style="178" customWidth="1"/>
    <col min="6149" max="6149" width="0" style="178" hidden="1" customWidth="1"/>
    <col min="6150" max="6150" width="2.7109375" style="178" customWidth="1"/>
    <col min="6151" max="6151" width="13.28515625" style="178" customWidth="1"/>
    <col min="6152" max="6153" width="12.5703125" style="178" customWidth="1"/>
    <col min="6154" max="6154" width="13.140625" style="178" customWidth="1"/>
    <col min="6155" max="6400" width="11.42578125" style="178"/>
    <col min="6401" max="6401" width="0" style="178" hidden="1" customWidth="1"/>
    <col min="6402" max="6402" width="65.85546875" style="178" customWidth="1"/>
    <col min="6403" max="6403" width="16.140625" style="178" customWidth="1"/>
    <col min="6404" max="6404" width="16.85546875" style="178" customWidth="1"/>
    <col min="6405" max="6405" width="0" style="178" hidden="1" customWidth="1"/>
    <col min="6406" max="6406" width="2.7109375" style="178" customWidth="1"/>
    <col min="6407" max="6407" width="13.28515625" style="178" customWidth="1"/>
    <col min="6408" max="6409" width="12.5703125" style="178" customWidth="1"/>
    <col min="6410" max="6410" width="13.140625" style="178" customWidth="1"/>
    <col min="6411" max="6656" width="11.42578125" style="178"/>
    <col min="6657" max="6657" width="0" style="178" hidden="1" customWidth="1"/>
    <col min="6658" max="6658" width="65.85546875" style="178" customWidth="1"/>
    <col min="6659" max="6659" width="16.140625" style="178" customWidth="1"/>
    <col min="6660" max="6660" width="16.85546875" style="178" customWidth="1"/>
    <col min="6661" max="6661" width="0" style="178" hidden="1" customWidth="1"/>
    <col min="6662" max="6662" width="2.7109375" style="178" customWidth="1"/>
    <col min="6663" max="6663" width="13.28515625" style="178" customWidth="1"/>
    <col min="6664" max="6665" width="12.5703125" style="178" customWidth="1"/>
    <col min="6666" max="6666" width="13.140625" style="178" customWidth="1"/>
    <col min="6667" max="6912" width="11.42578125" style="178"/>
    <col min="6913" max="6913" width="0" style="178" hidden="1" customWidth="1"/>
    <col min="6914" max="6914" width="65.85546875" style="178" customWidth="1"/>
    <col min="6915" max="6915" width="16.140625" style="178" customWidth="1"/>
    <col min="6916" max="6916" width="16.85546875" style="178" customWidth="1"/>
    <col min="6917" max="6917" width="0" style="178" hidden="1" customWidth="1"/>
    <col min="6918" max="6918" width="2.7109375" style="178" customWidth="1"/>
    <col min="6919" max="6919" width="13.28515625" style="178" customWidth="1"/>
    <col min="6920" max="6921" width="12.5703125" style="178" customWidth="1"/>
    <col min="6922" max="6922" width="13.140625" style="178" customWidth="1"/>
    <col min="6923" max="7168" width="11.42578125" style="178"/>
    <col min="7169" max="7169" width="0" style="178" hidden="1" customWidth="1"/>
    <col min="7170" max="7170" width="65.85546875" style="178" customWidth="1"/>
    <col min="7171" max="7171" width="16.140625" style="178" customWidth="1"/>
    <col min="7172" max="7172" width="16.85546875" style="178" customWidth="1"/>
    <col min="7173" max="7173" width="0" style="178" hidden="1" customWidth="1"/>
    <col min="7174" max="7174" width="2.7109375" style="178" customWidth="1"/>
    <col min="7175" max="7175" width="13.28515625" style="178" customWidth="1"/>
    <col min="7176" max="7177" width="12.5703125" style="178" customWidth="1"/>
    <col min="7178" max="7178" width="13.140625" style="178" customWidth="1"/>
    <col min="7179" max="7424" width="11.42578125" style="178"/>
    <col min="7425" max="7425" width="0" style="178" hidden="1" customWidth="1"/>
    <col min="7426" max="7426" width="65.85546875" style="178" customWidth="1"/>
    <col min="7427" max="7427" width="16.140625" style="178" customWidth="1"/>
    <col min="7428" max="7428" width="16.85546875" style="178" customWidth="1"/>
    <col min="7429" max="7429" width="0" style="178" hidden="1" customWidth="1"/>
    <col min="7430" max="7430" width="2.7109375" style="178" customWidth="1"/>
    <col min="7431" max="7431" width="13.28515625" style="178" customWidth="1"/>
    <col min="7432" max="7433" width="12.5703125" style="178" customWidth="1"/>
    <col min="7434" max="7434" width="13.140625" style="178" customWidth="1"/>
    <col min="7435" max="7680" width="11.42578125" style="178"/>
    <col min="7681" max="7681" width="0" style="178" hidden="1" customWidth="1"/>
    <col min="7682" max="7682" width="65.85546875" style="178" customWidth="1"/>
    <col min="7683" max="7683" width="16.140625" style="178" customWidth="1"/>
    <col min="7684" max="7684" width="16.85546875" style="178" customWidth="1"/>
    <col min="7685" max="7685" width="0" style="178" hidden="1" customWidth="1"/>
    <col min="7686" max="7686" width="2.7109375" style="178" customWidth="1"/>
    <col min="7687" max="7687" width="13.28515625" style="178" customWidth="1"/>
    <col min="7688" max="7689" width="12.5703125" style="178" customWidth="1"/>
    <col min="7690" max="7690" width="13.140625" style="178" customWidth="1"/>
    <col min="7691" max="7936" width="11.42578125" style="178"/>
    <col min="7937" max="7937" width="0" style="178" hidden="1" customWidth="1"/>
    <col min="7938" max="7938" width="65.85546875" style="178" customWidth="1"/>
    <col min="7939" max="7939" width="16.140625" style="178" customWidth="1"/>
    <col min="7940" max="7940" width="16.85546875" style="178" customWidth="1"/>
    <col min="7941" max="7941" width="0" style="178" hidden="1" customWidth="1"/>
    <col min="7942" max="7942" width="2.7109375" style="178" customWidth="1"/>
    <col min="7943" max="7943" width="13.28515625" style="178" customWidth="1"/>
    <col min="7944" max="7945" width="12.5703125" style="178" customWidth="1"/>
    <col min="7946" max="7946" width="13.140625" style="178" customWidth="1"/>
    <col min="7947" max="8192" width="11.42578125" style="178"/>
    <col min="8193" max="8193" width="0" style="178" hidden="1" customWidth="1"/>
    <col min="8194" max="8194" width="65.85546875" style="178" customWidth="1"/>
    <col min="8195" max="8195" width="16.140625" style="178" customWidth="1"/>
    <col min="8196" max="8196" width="16.85546875" style="178" customWidth="1"/>
    <col min="8197" max="8197" width="0" style="178" hidden="1" customWidth="1"/>
    <col min="8198" max="8198" width="2.7109375" style="178" customWidth="1"/>
    <col min="8199" max="8199" width="13.28515625" style="178" customWidth="1"/>
    <col min="8200" max="8201" width="12.5703125" style="178" customWidth="1"/>
    <col min="8202" max="8202" width="13.140625" style="178" customWidth="1"/>
    <col min="8203" max="8448" width="11.42578125" style="178"/>
    <col min="8449" max="8449" width="0" style="178" hidden="1" customWidth="1"/>
    <col min="8450" max="8450" width="65.85546875" style="178" customWidth="1"/>
    <col min="8451" max="8451" width="16.140625" style="178" customWidth="1"/>
    <col min="8452" max="8452" width="16.85546875" style="178" customWidth="1"/>
    <col min="8453" max="8453" width="0" style="178" hidden="1" customWidth="1"/>
    <col min="8454" max="8454" width="2.7109375" style="178" customWidth="1"/>
    <col min="8455" max="8455" width="13.28515625" style="178" customWidth="1"/>
    <col min="8456" max="8457" width="12.5703125" style="178" customWidth="1"/>
    <col min="8458" max="8458" width="13.140625" style="178" customWidth="1"/>
    <col min="8459" max="8704" width="11.42578125" style="178"/>
    <col min="8705" max="8705" width="0" style="178" hidden="1" customWidth="1"/>
    <col min="8706" max="8706" width="65.85546875" style="178" customWidth="1"/>
    <col min="8707" max="8707" width="16.140625" style="178" customWidth="1"/>
    <col min="8708" max="8708" width="16.85546875" style="178" customWidth="1"/>
    <col min="8709" max="8709" width="0" style="178" hidden="1" customWidth="1"/>
    <col min="8710" max="8710" width="2.7109375" style="178" customWidth="1"/>
    <col min="8711" max="8711" width="13.28515625" style="178" customWidth="1"/>
    <col min="8712" max="8713" width="12.5703125" style="178" customWidth="1"/>
    <col min="8714" max="8714" width="13.140625" style="178" customWidth="1"/>
    <col min="8715" max="8960" width="11.42578125" style="178"/>
    <col min="8961" max="8961" width="0" style="178" hidden="1" customWidth="1"/>
    <col min="8962" max="8962" width="65.85546875" style="178" customWidth="1"/>
    <col min="8963" max="8963" width="16.140625" style="178" customWidth="1"/>
    <col min="8964" max="8964" width="16.85546875" style="178" customWidth="1"/>
    <col min="8965" max="8965" width="0" style="178" hidden="1" customWidth="1"/>
    <col min="8966" max="8966" width="2.7109375" style="178" customWidth="1"/>
    <col min="8967" max="8967" width="13.28515625" style="178" customWidth="1"/>
    <col min="8968" max="8969" width="12.5703125" style="178" customWidth="1"/>
    <col min="8970" max="8970" width="13.140625" style="178" customWidth="1"/>
    <col min="8971" max="9216" width="11.42578125" style="178"/>
    <col min="9217" max="9217" width="0" style="178" hidden="1" customWidth="1"/>
    <col min="9218" max="9218" width="65.85546875" style="178" customWidth="1"/>
    <col min="9219" max="9219" width="16.140625" style="178" customWidth="1"/>
    <col min="9220" max="9220" width="16.85546875" style="178" customWidth="1"/>
    <col min="9221" max="9221" width="0" style="178" hidden="1" customWidth="1"/>
    <col min="9222" max="9222" width="2.7109375" style="178" customWidth="1"/>
    <col min="9223" max="9223" width="13.28515625" style="178" customWidth="1"/>
    <col min="9224" max="9225" width="12.5703125" style="178" customWidth="1"/>
    <col min="9226" max="9226" width="13.140625" style="178" customWidth="1"/>
    <col min="9227" max="9472" width="11.42578125" style="178"/>
    <col min="9473" max="9473" width="0" style="178" hidden="1" customWidth="1"/>
    <col min="9474" max="9474" width="65.85546875" style="178" customWidth="1"/>
    <col min="9475" max="9475" width="16.140625" style="178" customWidth="1"/>
    <col min="9476" max="9476" width="16.85546875" style="178" customWidth="1"/>
    <col min="9477" max="9477" width="0" style="178" hidden="1" customWidth="1"/>
    <col min="9478" max="9478" width="2.7109375" style="178" customWidth="1"/>
    <col min="9479" max="9479" width="13.28515625" style="178" customWidth="1"/>
    <col min="9480" max="9481" width="12.5703125" style="178" customWidth="1"/>
    <col min="9482" max="9482" width="13.140625" style="178" customWidth="1"/>
    <col min="9483" max="9728" width="11.42578125" style="178"/>
    <col min="9729" max="9729" width="0" style="178" hidden="1" customWidth="1"/>
    <col min="9730" max="9730" width="65.85546875" style="178" customWidth="1"/>
    <col min="9731" max="9731" width="16.140625" style="178" customWidth="1"/>
    <col min="9732" max="9732" width="16.85546875" style="178" customWidth="1"/>
    <col min="9733" max="9733" width="0" style="178" hidden="1" customWidth="1"/>
    <col min="9734" max="9734" width="2.7109375" style="178" customWidth="1"/>
    <col min="9735" max="9735" width="13.28515625" style="178" customWidth="1"/>
    <col min="9736" max="9737" width="12.5703125" style="178" customWidth="1"/>
    <col min="9738" max="9738" width="13.140625" style="178" customWidth="1"/>
    <col min="9739" max="9984" width="11.42578125" style="178"/>
    <col min="9985" max="9985" width="0" style="178" hidden="1" customWidth="1"/>
    <col min="9986" max="9986" width="65.85546875" style="178" customWidth="1"/>
    <col min="9987" max="9987" width="16.140625" style="178" customWidth="1"/>
    <col min="9988" max="9988" width="16.85546875" style="178" customWidth="1"/>
    <col min="9989" max="9989" width="0" style="178" hidden="1" customWidth="1"/>
    <col min="9990" max="9990" width="2.7109375" style="178" customWidth="1"/>
    <col min="9991" max="9991" width="13.28515625" style="178" customWidth="1"/>
    <col min="9992" max="9993" width="12.5703125" style="178" customWidth="1"/>
    <col min="9994" max="9994" width="13.140625" style="178" customWidth="1"/>
    <col min="9995" max="10240" width="11.42578125" style="178"/>
    <col min="10241" max="10241" width="0" style="178" hidden="1" customWidth="1"/>
    <col min="10242" max="10242" width="65.85546875" style="178" customWidth="1"/>
    <col min="10243" max="10243" width="16.140625" style="178" customWidth="1"/>
    <col min="10244" max="10244" width="16.85546875" style="178" customWidth="1"/>
    <col min="10245" max="10245" width="0" style="178" hidden="1" customWidth="1"/>
    <col min="10246" max="10246" width="2.7109375" style="178" customWidth="1"/>
    <col min="10247" max="10247" width="13.28515625" style="178" customWidth="1"/>
    <col min="10248" max="10249" width="12.5703125" style="178" customWidth="1"/>
    <col min="10250" max="10250" width="13.140625" style="178" customWidth="1"/>
    <col min="10251" max="10496" width="11.42578125" style="178"/>
    <col min="10497" max="10497" width="0" style="178" hidden="1" customWidth="1"/>
    <col min="10498" max="10498" width="65.85546875" style="178" customWidth="1"/>
    <col min="10499" max="10499" width="16.140625" style="178" customWidth="1"/>
    <col min="10500" max="10500" width="16.85546875" style="178" customWidth="1"/>
    <col min="10501" max="10501" width="0" style="178" hidden="1" customWidth="1"/>
    <col min="10502" max="10502" width="2.7109375" style="178" customWidth="1"/>
    <col min="10503" max="10503" width="13.28515625" style="178" customWidth="1"/>
    <col min="10504" max="10505" width="12.5703125" style="178" customWidth="1"/>
    <col min="10506" max="10506" width="13.140625" style="178" customWidth="1"/>
    <col min="10507" max="10752" width="11.42578125" style="178"/>
    <col min="10753" max="10753" width="0" style="178" hidden="1" customWidth="1"/>
    <col min="10754" max="10754" width="65.85546875" style="178" customWidth="1"/>
    <col min="10755" max="10755" width="16.140625" style="178" customWidth="1"/>
    <col min="10756" max="10756" width="16.85546875" style="178" customWidth="1"/>
    <col min="10757" max="10757" width="0" style="178" hidden="1" customWidth="1"/>
    <col min="10758" max="10758" width="2.7109375" style="178" customWidth="1"/>
    <col min="10759" max="10759" width="13.28515625" style="178" customWidth="1"/>
    <col min="10760" max="10761" width="12.5703125" style="178" customWidth="1"/>
    <col min="10762" max="10762" width="13.140625" style="178" customWidth="1"/>
    <col min="10763" max="11008" width="11.42578125" style="178"/>
    <col min="11009" max="11009" width="0" style="178" hidden="1" customWidth="1"/>
    <col min="11010" max="11010" width="65.85546875" style="178" customWidth="1"/>
    <col min="11011" max="11011" width="16.140625" style="178" customWidth="1"/>
    <col min="11012" max="11012" width="16.85546875" style="178" customWidth="1"/>
    <col min="11013" max="11013" width="0" style="178" hidden="1" customWidth="1"/>
    <col min="11014" max="11014" width="2.7109375" style="178" customWidth="1"/>
    <col min="11015" max="11015" width="13.28515625" style="178" customWidth="1"/>
    <col min="11016" max="11017" width="12.5703125" style="178" customWidth="1"/>
    <col min="11018" max="11018" width="13.140625" style="178" customWidth="1"/>
    <col min="11019" max="11264" width="11.42578125" style="178"/>
    <col min="11265" max="11265" width="0" style="178" hidden="1" customWidth="1"/>
    <col min="11266" max="11266" width="65.85546875" style="178" customWidth="1"/>
    <col min="11267" max="11267" width="16.140625" style="178" customWidth="1"/>
    <col min="11268" max="11268" width="16.85546875" style="178" customWidth="1"/>
    <col min="11269" max="11269" width="0" style="178" hidden="1" customWidth="1"/>
    <col min="11270" max="11270" width="2.7109375" style="178" customWidth="1"/>
    <col min="11271" max="11271" width="13.28515625" style="178" customWidth="1"/>
    <col min="11272" max="11273" width="12.5703125" style="178" customWidth="1"/>
    <col min="11274" max="11274" width="13.140625" style="178" customWidth="1"/>
    <col min="11275" max="11520" width="11.42578125" style="178"/>
    <col min="11521" max="11521" width="0" style="178" hidden="1" customWidth="1"/>
    <col min="11522" max="11522" width="65.85546875" style="178" customWidth="1"/>
    <col min="11523" max="11523" width="16.140625" style="178" customWidth="1"/>
    <col min="11524" max="11524" width="16.85546875" style="178" customWidth="1"/>
    <col min="11525" max="11525" width="0" style="178" hidden="1" customWidth="1"/>
    <col min="11526" max="11526" width="2.7109375" style="178" customWidth="1"/>
    <col min="11527" max="11527" width="13.28515625" style="178" customWidth="1"/>
    <col min="11528" max="11529" width="12.5703125" style="178" customWidth="1"/>
    <col min="11530" max="11530" width="13.140625" style="178" customWidth="1"/>
    <col min="11531" max="11776" width="11.42578125" style="178"/>
    <col min="11777" max="11777" width="0" style="178" hidden="1" customWidth="1"/>
    <col min="11778" max="11778" width="65.85546875" style="178" customWidth="1"/>
    <col min="11779" max="11779" width="16.140625" style="178" customWidth="1"/>
    <col min="11780" max="11780" width="16.85546875" style="178" customWidth="1"/>
    <col min="11781" max="11781" width="0" style="178" hidden="1" customWidth="1"/>
    <col min="11782" max="11782" width="2.7109375" style="178" customWidth="1"/>
    <col min="11783" max="11783" width="13.28515625" style="178" customWidth="1"/>
    <col min="11784" max="11785" width="12.5703125" style="178" customWidth="1"/>
    <col min="11786" max="11786" width="13.140625" style="178" customWidth="1"/>
    <col min="11787" max="12032" width="11.42578125" style="178"/>
    <col min="12033" max="12033" width="0" style="178" hidden="1" customWidth="1"/>
    <col min="12034" max="12034" width="65.85546875" style="178" customWidth="1"/>
    <col min="12035" max="12035" width="16.140625" style="178" customWidth="1"/>
    <col min="12036" max="12036" width="16.85546875" style="178" customWidth="1"/>
    <col min="12037" max="12037" width="0" style="178" hidden="1" customWidth="1"/>
    <col min="12038" max="12038" width="2.7109375" style="178" customWidth="1"/>
    <col min="12039" max="12039" width="13.28515625" style="178" customWidth="1"/>
    <col min="12040" max="12041" width="12.5703125" style="178" customWidth="1"/>
    <col min="12042" max="12042" width="13.140625" style="178" customWidth="1"/>
    <col min="12043" max="12288" width="11.42578125" style="178"/>
    <col min="12289" max="12289" width="0" style="178" hidden="1" customWidth="1"/>
    <col min="12290" max="12290" width="65.85546875" style="178" customWidth="1"/>
    <col min="12291" max="12291" width="16.140625" style="178" customWidth="1"/>
    <col min="12292" max="12292" width="16.85546875" style="178" customWidth="1"/>
    <col min="12293" max="12293" width="0" style="178" hidden="1" customWidth="1"/>
    <col min="12294" max="12294" width="2.7109375" style="178" customWidth="1"/>
    <col min="12295" max="12295" width="13.28515625" style="178" customWidth="1"/>
    <col min="12296" max="12297" width="12.5703125" style="178" customWidth="1"/>
    <col min="12298" max="12298" width="13.140625" style="178" customWidth="1"/>
    <col min="12299" max="12544" width="11.42578125" style="178"/>
    <col min="12545" max="12545" width="0" style="178" hidden="1" customWidth="1"/>
    <col min="12546" max="12546" width="65.85546875" style="178" customWidth="1"/>
    <col min="12547" max="12547" width="16.140625" style="178" customWidth="1"/>
    <col min="12548" max="12548" width="16.85546875" style="178" customWidth="1"/>
    <col min="12549" max="12549" width="0" style="178" hidden="1" customWidth="1"/>
    <col min="12550" max="12550" width="2.7109375" style="178" customWidth="1"/>
    <col min="12551" max="12551" width="13.28515625" style="178" customWidth="1"/>
    <col min="12552" max="12553" width="12.5703125" style="178" customWidth="1"/>
    <col min="12554" max="12554" width="13.140625" style="178" customWidth="1"/>
    <col min="12555" max="12800" width="11.42578125" style="178"/>
    <col min="12801" max="12801" width="0" style="178" hidden="1" customWidth="1"/>
    <col min="12802" max="12802" width="65.85546875" style="178" customWidth="1"/>
    <col min="12803" max="12803" width="16.140625" style="178" customWidth="1"/>
    <col min="12804" max="12804" width="16.85546875" style="178" customWidth="1"/>
    <col min="12805" max="12805" width="0" style="178" hidden="1" customWidth="1"/>
    <col min="12806" max="12806" width="2.7109375" style="178" customWidth="1"/>
    <col min="12807" max="12807" width="13.28515625" style="178" customWidth="1"/>
    <col min="12808" max="12809" width="12.5703125" style="178" customWidth="1"/>
    <col min="12810" max="12810" width="13.140625" style="178" customWidth="1"/>
    <col min="12811" max="13056" width="11.42578125" style="178"/>
    <col min="13057" max="13057" width="0" style="178" hidden="1" customWidth="1"/>
    <col min="13058" max="13058" width="65.85546875" style="178" customWidth="1"/>
    <col min="13059" max="13059" width="16.140625" style="178" customWidth="1"/>
    <col min="13060" max="13060" width="16.85546875" style="178" customWidth="1"/>
    <col min="13061" max="13061" width="0" style="178" hidden="1" customWidth="1"/>
    <col min="13062" max="13062" width="2.7109375" style="178" customWidth="1"/>
    <col min="13063" max="13063" width="13.28515625" style="178" customWidth="1"/>
    <col min="13064" max="13065" width="12.5703125" style="178" customWidth="1"/>
    <col min="13066" max="13066" width="13.140625" style="178" customWidth="1"/>
    <col min="13067" max="13312" width="11.42578125" style="178"/>
    <col min="13313" max="13313" width="0" style="178" hidden="1" customWidth="1"/>
    <col min="13314" max="13314" width="65.85546875" style="178" customWidth="1"/>
    <col min="13315" max="13315" width="16.140625" style="178" customWidth="1"/>
    <col min="13316" max="13316" width="16.85546875" style="178" customWidth="1"/>
    <col min="13317" max="13317" width="0" style="178" hidden="1" customWidth="1"/>
    <col min="13318" max="13318" width="2.7109375" style="178" customWidth="1"/>
    <col min="13319" max="13319" width="13.28515625" style="178" customWidth="1"/>
    <col min="13320" max="13321" width="12.5703125" style="178" customWidth="1"/>
    <col min="13322" max="13322" width="13.140625" style="178" customWidth="1"/>
    <col min="13323" max="13568" width="11.42578125" style="178"/>
    <col min="13569" max="13569" width="0" style="178" hidden="1" customWidth="1"/>
    <col min="13570" max="13570" width="65.85546875" style="178" customWidth="1"/>
    <col min="13571" max="13571" width="16.140625" style="178" customWidth="1"/>
    <col min="13572" max="13572" width="16.85546875" style="178" customWidth="1"/>
    <col min="13573" max="13573" width="0" style="178" hidden="1" customWidth="1"/>
    <col min="13574" max="13574" width="2.7109375" style="178" customWidth="1"/>
    <col min="13575" max="13575" width="13.28515625" style="178" customWidth="1"/>
    <col min="13576" max="13577" width="12.5703125" style="178" customWidth="1"/>
    <col min="13578" max="13578" width="13.140625" style="178" customWidth="1"/>
    <col min="13579" max="13824" width="11.42578125" style="178"/>
    <col min="13825" max="13825" width="0" style="178" hidden="1" customWidth="1"/>
    <col min="13826" max="13826" width="65.85546875" style="178" customWidth="1"/>
    <col min="13827" max="13827" width="16.140625" style="178" customWidth="1"/>
    <col min="13828" max="13828" width="16.85546875" style="178" customWidth="1"/>
    <col min="13829" max="13829" width="0" style="178" hidden="1" customWidth="1"/>
    <col min="13830" max="13830" width="2.7109375" style="178" customWidth="1"/>
    <col min="13831" max="13831" width="13.28515625" style="178" customWidth="1"/>
    <col min="13832" max="13833" width="12.5703125" style="178" customWidth="1"/>
    <col min="13834" max="13834" width="13.140625" style="178" customWidth="1"/>
    <col min="13835" max="14080" width="11.42578125" style="178"/>
    <col min="14081" max="14081" width="0" style="178" hidden="1" customWidth="1"/>
    <col min="14082" max="14082" width="65.85546875" style="178" customWidth="1"/>
    <col min="14083" max="14083" width="16.140625" style="178" customWidth="1"/>
    <col min="14084" max="14084" width="16.85546875" style="178" customWidth="1"/>
    <col min="14085" max="14085" width="0" style="178" hidden="1" customWidth="1"/>
    <col min="14086" max="14086" width="2.7109375" style="178" customWidth="1"/>
    <col min="14087" max="14087" width="13.28515625" style="178" customWidth="1"/>
    <col min="14088" max="14089" width="12.5703125" style="178" customWidth="1"/>
    <col min="14090" max="14090" width="13.140625" style="178" customWidth="1"/>
    <col min="14091" max="14336" width="11.42578125" style="178"/>
    <col min="14337" max="14337" width="0" style="178" hidden="1" customWidth="1"/>
    <col min="14338" max="14338" width="65.85546875" style="178" customWidth="1"/>
    <col min="14339" max="14339" width="16.140625" style="178" customWidth="1"/>
    <col min="14340" max="14340" width="16.85546875" style="178" customWidth="1"/>
    <col min="14341" max="14341" width="0" style="178" hidden="1" customWidth="1"/>
    <col min="14342" max="14342" width="2.7109375" style="178" customWidth="1"/>
    <col min="14343" max="14343" width="13.28515625" style="178" customWidth="1"/>
    <col min="14344" max="14345" width="12.5703125" style="178" customWidth="1"/>
    <col min="14346" max="14346" width="13.140625" style="178" customWidth="1"/>
    <col min="14347" max="14592" width="11.42578125" style="178"/>
    <col min="14593" max="14593" width="0" style="178" hidden="1" customWidth="1"/>
    <col min="14594" max="14594" width="65.85546875" style="178" customWidth="1"/>
    <col min="14595" max="14595" width="16.140625" style="178" customWidth="1"/>
    <col min="14596" max="14596" width="16.85546875" style="178" customWidth="1"/>
    <col min="14597" max="14597" width="0" style="178" hidden="1" customWidth="1"/>
    <col min="14598" max="14598" width="2.7109375" style="178" customWidth="1"/>
    <col min="14599" max="14599" width="13.28515625" style="178" customWidth="1"/>
    <col min="14600" max="14601" width="12.5703125" style="178" customWidth="1"/>
    <col min="14602" max="14602" width="13.140625" style="178" customWidth="1"/>
    <col min="14603" max="14848" width="11.42578125" style="178"/>
    <col min="14849" max="14849" width="0" style="178" hidden="1" customWidth="1"/>
    <col min="14850" max="14850" width="65.85546875" style="178" customWidth="1"/>
    <col min="14851" max="14851" width="16.140625" style="178" customWidth="1"/>
    <col min="14852" max="14852" width="16.85546875" style="178" customWidth="1"/>
    <col min="14853" max="14853" width="0" style="178" hidden="1" customWidth="1"/>
    <col min="14854" max="14854" width="2.7109375" style="178" customWidth="1"/>
    <col min="14855" max="14855" width="13.28515625" style="178" customWidth="1"/>
    <col min="14856" max="14857" width="12.5703125" style="178" customWidth="1"/>
    <col min="14858" max="14858" width="13.140625" style="178" customWidth="1"/>
    <col min="14859" max="15104" width="11.42578125" style="178"/>
    <col min="15105" max="15105" width="0" style="178" hidden="1" customWidth="1"/>
    <col min="15106" max="15106" width="65.85546875" style="178" customWidth="1"/>
    <col min="15107" max="15107" width="16.140625" style="178" customWidth="1"/>
    <col min="15108" max="15108" width="16.85546875" style="178" customWidth="1"/>
    <col min="15109" max="15109" width="0" style="178" hidden="1" customWidth="1"/>
    <col min="15110" max="15110" width="2.7109375" style="178" customWidth="1"/>
    <col min="15111" max="15111" width="13.28515625" style="178" customWidth="1"/>
    <col min="15112" max="15113" width="12.5703125" style="178" customWidth="1"/>
    <col min="15114" max="15114" width="13.140625" style="178" customWidth="1"/>
    <col min="15115" max="15360" width="11.42578125" style="178"/>
    <col min="15361" max="15361" width="0" style="178" hidden="1" customWidth="1"/>
    <col min="15362" max="15362" width="65.85546875" style="178" customWidth="1"/>
    <col min="15363" max="15363" width="16.140625" style="178" customWidth="1"/>
    <col min="15364" max="15364" width="16.85546875" style="178" customWidth="1"/>
    <col min="15365" max="15365" width="0" style="178" hidden="1" customWidth="1"/>
    <col min="15366" max="15366" width="2.7109375" style="178" customWidth="1"/>
    <col min="15367" max="15367" width="13.28515625" style="178" customWidth="1"/>
    <col min="15368" max="15369" width="12.5703125" style="178" customWidth="1"/>
    <col min="15370" max="15370" width="13.140625" style="178" customWidth="1"/>
    <col min="15371" max="15616" width="11.42578125" style="178"/>
    <col min="15617" max="15617" width="0" style="178" hidden="1" customWidth="1"/>
    <col min="15618" max="15618" width="65.85546875" style="178" customWidth="1"/>
    <col min="15619" max="15619" width="16.140625" style="178" customWidth="1"/>
    <col min="15620" max="15620" width="16.85546875" style="178" customWidth="1"/>
    <col min="15621" max="15621" width="0" style="178" hidden="1" customWidth="1"/>
    <col min="15622" max="15622" width="2.7109375" style="178" customWidth="1"/>
    <col min="15623" max="15623" width="13.28515625" style="178" customWidth="1"/>
    <col min="15624" max="15625" width="12.5703125" style="178" customWidth="1"/>
    <col min="15626" max="15626" width="13.140625" style="178" customWidth="1"/>
    <col min="15627" max="15872" width="11.42578125" style="178"/>
    <col min="15873" max="15873" width="0" style="178" hidden="1" customWidth="1"/>
    <col min="15874" max="15874" width="65.85546875" style="178" customWidth="1"/>
    <col min="15875" max="15875" width="16.140625" style="178" customWidth="1"/>
    <col min="15876" max="15876" width="16.85546875" style="178" customWidth="1"/>
    <col min="15877" max="15877" width="0" style="178" hidden="1" customWidth="1"/>
    <col min="15878" max="15878" width="2.7109375" style="178" customWidth="1"/>
    <col min="15879" max="15879" width="13.28515625" style="178" customWidth="1"/>
    <col min="15880" max="15881" width="12.5703125" style="178" customWidth="1"/>
    <col min="15882" max="15882" width="13.140625" style="178" customWidth="1"/>
    <col min="15883" max="16128" width="11.42578125" style="178"/>
    <col min="16129" max="16129" width="0" style="178" hidden="1" customWidth="1"/>
    <col min="16130" max="16130" width="65.85546875" style="178" customWidth="1"/>
    <col min="16131" max="16131" width="16.140625" style="178" customWidth="1"/>
    <col min="16132" max="16132" width="16.85546875" style="178" customWidth="1"/>
    <col min="16133" max="16133" width="0" style="178" hidden="1" customWidth="1"/>
    <col min="16134" max="16134" width="2.7109375" style="178" customWidth="1"/>
    <col min="16135" max="16135" width="13.28515625" style="178" customWidth="1"/>
    <col min="16136" max="16137" width="12.5703125" style="178" customWidth="1"/>
    <col min="16138" max="16138" width="13.140625" style="178" customWidth="1"/>
    <col min="16139" max="16384" width="11.42578125" style="178"/>
  </cols>
  <sheetData>
    <row r="1" spans="1:8" ht="15.75" customHeight="1">
      <c r="B1" s="660" t="s">
        <v>290</v>
      </c>
      <c r="C1" s="660"/>
      <c r="D1" s="660"/>
      <c r="E1" s="660"/>
      <c r="F1" s="238"/>
    </row>
    <row r="2" spans="1:8" ht="14.25" customHeight="1">
      <c r="B2" s="657" t="s">
        <v>595</v>
      </c>
      <c r="C2" s="657"/>
      <c r="D2" s="657"/>
      <c r="E2" s="239"/>
      <c r="F2" s="238"/>
    </row>
    <row r="3" spans="1:8" ht="14.25" customHeight="1">
      <c r="B3" s="658" t="s">
        <v>291</v>
      </c>
      <c r="C3" s="658"/>
      <c r="D3" s="658"/>
      <c r="E3" s="658"/>
      <c r="F3" s="238"/>
    </row>
    <row r="4" spans="1:8" ht="14.25" customHeight="1">
      <c r="B4" s="658" t="s">
        <v>1</v>
      </c>
      <c r="C4" s="658"/>
      <c r="D4" s="658"/>
      <c r="E4" s="658"/>
      <c r="F4" s="238"/>
    </row>
    <row r="5" spans="1:8" ht="12.75" customHeight="1">
      <c r="A5" s="240"/>
      <c r="D5" s="241"/>
      <c r="E5" s="242"/>
      <c r="F5" s="243"/>
    </row>
    <row r="6" spans="1:8" ht="12.75" customHeight="1">
      <c r="A6" s="240"/>
      <c r="B6" s="244" t="s">
        <v>292</v>
      </c>
      <c r="C6" s="245">
        <v>43555</v>
      </c>
      <c r="D6" s="246">
        <v>43190</v>
      </c>
      <c r="E6" s="247">
        <v>40909</v>
      </c>
      <c r="F6" s="248"/>
    </row>
    <row r="7" spans="1:8" ht="6.75" customHeight="1">
      <c r="A7" s="240"/>
      <c r="B7" s="249"/>
      <c r="C7" s="250"/>
      <c r="D7" s="250"/>
      <c r="E7" s="241"/>
      <c r="F7" s="248"/>
    </row>
    <row r="8" spans="1:8" ht="12" customHeight="1">
      <c r="A8" s="240"/>
      <c r="B8" s="251" t="s">
        <v>293</v>
      </c>
      <c r="C8" s="252"/>
      <c r="D8" s="252"/>
      <c r="E8" s="253"/>
      <c r="F8" s="248"/>
      <c r="H8" s="254"/>
    </row>
    <row r="9" spans="1:8" ht="12" customHeight="1">
      <c r="A9" s="240"/>
      <c r="B9" s="249" t="s">
        <v>294</v>
      </c>
      <c r="C9" s="252">
        <v>34528314672</v>
      </c>
      <c r="D9" s="252">
        <v>39220933852</v>
      </c>
      <c r="E9" s="253">
        <v>8705775773</v>
      </c>
      <c r="F9" s="248">
        <v>1</v>
      </c>
    </row>
    <row r="10" spans="1:8" ht="12" customHeight="1">
      <c r="A10" s="240"/>
      <c r="B10" s="249" t="s">
        <v>295</v>
      </c>
      <c r="C10" s="252">
        <v>-22891421281</v>
      </c>
      <c r="D10" s="252">
        <v>-18848525086</v>
      </c>
      <c r="E10" s="253">
        <v>-13602197816</v>
      </c>
      <c r="F10" s="248">
        <v>2</v>
      </c>
    </row>
    <row r="11" spans="1:8" ht="12" customHeight="1">
      <c r="A11" s="240"/>
      <c r="B11" s="249" t="s">
        <v>296</v>
      </c>
      <c r="C11" s="252">
        <v>-225536537</v>
      </c>
      <c r="D11" s="252">
        <v>-107498182</v>
      </c>
      <c r="E11" s="253">
        <v>-99448990</v>
      </c>
      <c r="F11" s="248">
        <v>3</v>
      </c>
    </row>
    <row r="12" spans="1:8" ht="12" customHeight="1">
      <c r="A12" s="240"/>
      <c r="B12" s="249" t="s">
        <v>297</v>
      </c>
      <c r="C12" s="252">
        <v>-9506809762</v>
      </c>
      <c r="D12" s="252">
        <v>-9031983015</v>
      </c>
      <c r="E12" s="253">
        <v>-33824658</v>
      </c>
      <c r="F12" s="248">
        <v>4</v>
      </c>
      <c r="G12" s="255"/>
    </row>
    <row r="13" spans="1:8" ht="12" customHeight="1">
      <c r="A13" s="240"/>
      <c r="B13" s="249" t="s">
        <v>298</v>
      </c>
      <c r="C13" s="252">
        <v>-5259016074</v>
      </c>
      <c r="D13" s="252">
        <v>-4812355920</v>
      </c>
      <c r="E13" s="253">
        <v>-154602944</v>
      </c>
      <c r="F13" s="248">
        <v>7</v>
      </c>
      <c r="G13" s="255"/>
    </row>
    <row r="14" spans="1:8" ht="12" customHeight="1">
      <c r="A14" s="240"/>
      <c r="B14" s="249"/>
      <c r="C14" s="252"/>
      <c r="D14" s="252"/>
      <c r="E14" s="253"/>
      <c r="F14" s="248"/>
      <c r="G14" s="255"/>
    </row>
    <row r="15" spans="1:8" ht="27" customHeight="1">
      <c r="A15" s="240"/>
      <c r="B15" s="256" t="s">
        <v>299</v>
      </c>
      <c r="C15" s="257">
        <v>-3354468982</v>
      </c>
      <c r="D15" s="257">
        <v>6420571649</v>
      </c>
      <c r="E15" s="258">
        <v>-5184298635</v>
      </c>
      <c r="F15" s="248"/>
    </row>
    <row r="16" spans="1:8" ht="12" customHeight="1">
      <c r="A16" s="240"/>
      <c r="B16" s="249"/>
      <c r="C16" s="252"/>
      <c r="D16" s="252"/>
      <c r="E16" s="253"/>
      <c r="F16" s="248"/>
    </row>
    <row r="17" spans="1:8" ht="12" customHeight="1">
      <c r="A17" s="240"/>
      <c r="B17" s="251" t="s">
        <v>300</v>
      </c>
      <c r="C17" s="259">
        <v>-580582005</v>
      </c>
      <c r="D17" s="259">
        <v>304720887</v>
      </c>
      <c r="E17" s="253"/>
      <c r="F17" s="248"/>
    </row>
    <row r="18" spans="1:8" ht="12" customHeight="1">
      <c r="A18" s="240"/>
      <c r="B18" s="249" t="s">
        <v>301</v>
      </c>
      <c r="C18" s="252">
        <v>0</v>
      </c>
      <c r="D18" s="252">
        <v>0</v>
      </c>
      <c r="E18" s="253"/>
      <c r="F18" s="248"/>
    </row>
    <row r="19" spans="1:8" ht="12" customHeight="1">
      <c r="A19" s="240"/>
      <c r="B19" s="249" t="s">
        <v>302</v>
      </c>
      <c r="C19" s="252">
        <v>0</v>
      </c>
      <c r="D19" s="252">
        <v>0</v>
      </c>
      <c r="E19" s="253"/>
      <c r="F19" s="248"/>
    </row>
    <row r="20" spans="1:8" ht="12" customHeight="1">
      <c r="A20" s="240"/>
      <c r="B20" s="249" t="s">
        <v>303</v>
      </c>
      <c r="C20" s="252">
        <v>-580582005</v>
      </c>
      <c r="D20" s="252">
        <v>304720887</v>
      </c>
      <c r="E20" s="253"/>
      <c r="F20" s="248">
        <v>6</v>
      </c>
    </row>
    <row r="21" spans="1:8" ht="12" customHeight="1">
      <c r="A21" s="240"/>
      <c r="B21" s="249"/>
      <c r="C21" s="252"/>
      <c r="D21" s="252"/>
      <c r="E21" s="253"/>
      <c r="F21" s="248"/>
      <c r="H21" s="254"/>
    </row>
    <row r="22" spans="1:8" ht="12" customHeight="1">
      <c r="A22" s="240"/>
      <c r="B22" s="251" t="s">
        <v>304</v>
      </c>
      <c r="C22" s="259">
        <v>0</v>
      </c>
      <c r="D22" s="259">
        <v>0</v>
      </c>
      <c r="E22" s="260">
        <v>0</v>
      </c>
      <c r="F22" s="248"/>
    </row>
    <row r="23" spans="1:8" ht="12" customHeight="1">
      <c r="A23" s="240"/>
      <c r="B23" s="249" t="s">
        <v>305</v>
      </c>
      <c r="C23" s="252">
        <v>0</v>
      </c>
      <c r="D23" s="252">
        <v>0</v>
      </c>
      <c r="E23" s="253">
        <v>0</v>
      </c>
      <c r="F23" s="248">
        <v>15</v>
      </c>
      <c r="G23" s="255"/>
    </row>
    <row r="24" spans="1:8" ht="12" customHeight="1">
      <c r="A24" s="240"/>
      <c r="B24" s="249"/>
      <c r="C24" s="252"/>
      <c r="D24" s="252"/>
      <c r="E24" s="253"/>
      <c r="F24" s="248"/>
    </row>
    <row r="25" spans="1:8" ht="12" customHeight="1">
      <c r="A25" s="240"/>
      <c r="B25" s="251" t="s">
        <v>306</v>
      </c>
      <c r="C25" s="259">
        <v>-548106307</v>
      </c>
      <c r="D25" s="259">
        <v>-357276849</v>
      </c>
      <c r="E25" s="260">
        <v>0</v>
      </c>
      <c r="F25" s="248"/>
    </row>
    <row r="26" spans="1:8" ht="12" customHeight="1">
      <c r="A26" s="240"/>
      <c r="B26" s="249" t="s">
        <v>307</v>
      </c>
      <c r="C26" s="252">
        <v>-548106307</v>
      </c>
      <c r="D26" s="252">
        <v>-357276849</v>
      </c>
      <c r="E26" s="253">
        <v>-88474958</v>
      </c>
      <c r="F26" s="248">
        <v>8</v>
      </c>
    </row>
    <row r="27" spans="1:8" ht="12" customHeight="1">
      <c r="A27" s="240"/>
      <c r="B27" s="249"/>
      <c r="C27" s="261"/>
      <c r="D27" s="261"/>
      <c r="E27" s="253"/>
      <c r="F27" s="248"/>
    </row>
    <row r="28" spans="1:8" ht="12" customHeight="1">
      <c r="A28" s="240"/>
      <c r="B28" s="262" t="s">
        <v>308</v>
      </c>
      <c r="C28" s="263">
        <v>-4483157294</v>
      </c>
      <c r="D28" s="263">
        <v>6368015687</v>
      </c>
      <c r="E28" s="264">
        <v>-5272773593</v>
      </c>
      <c r="F28" s="248"/>
    </row>
    <row r="29" spans="1:8" ht="12" customHeight="1">
      <c r="A29" s="240"/>
      <c r="B29" s="249"/>
      <c r="C29" s="261"/>
      <c r="D29" s="261"/>
      <c r="E29" s="253"/>
      <c r="F29" s="248"/>
    </row>
    <row r="30" spans="1:8" ht="12" customHeight="1">
      <c r="A30" s="240"/>
      <c r="B30" s="251" t="s">
        <v>309</v>
      </c>
      <c r="C30" s="261"/>
      <c r="D30" s="261"/>
      <c r="E30" s="253"/>
      <c r="F30" s="248"/>
    </row>
    <row r="31" spans="1:8" ht="12" customHeight="1">
      <c r="A31" s="240"/>
      <c r="B31" s="249" t="s">
        <v>310</v>
      </c>
      <c r="C31" s="252">
        <v>5289596</v>
      </c>
      <c r="D31" s="252">
        <v>20898385</v>
      </c>
      <c r="E31" s="253"/>
      <c r="F31" s="248">
        <v>9</v>
      </c>
    </row>
    <row r="32" spans="1:8" ht="12" customHeight="1">
      <c r="A32" s="240"/>
      <c r="B32" s="249" t="s">
        <v>311</v>
      </c>
      <c r="C32" s="252">
        <v>0</v>
      </c>
      <c r="D32" s="252">
        <v>0</v>
      </c>
      <c r="E32" s="253">
        <v>0</v>
      </c>
      <c r="F32" s="248"/>
    </row>
    <row r="33" spans="1:6" ht="12" customHeight="1">
      <c r="A33" s="240"/>
      <c r="B33" s="249" t="s">
        <v>312</v>
      </c>
      <c r="C33" s="261"/>
      <c r="D33" s="261"/>
      <c r="E33" s="253"/>
      <c r="F33" s="265"/>
    </row>
    <row r="34" spans="1:6" ht="12" customHeight="1">
      <c r="A34" s="240"/>
      <c r="B34" s="249" t="s">
        <v>313</v>
      </c>
      <c r="C34" s="252">
        <v>-842991470</v>
      </c>
      <c r="D34" s="252">
        <v>-54721927</v>
      </c>
      <c r="E34" s="266">
        <v>-1634439966</v>
      </c>
      <c r="F34" s="265">
        <v>10</v>
      </c>
    </row>
    <row r="35" spans="1:6" ht="12" customHeight="1">
      <c r="A35" s="240"/>
      <c r="B35" s="249"/>
      <c r="C35" s="261"/>
      <c r="D35" s="261"/>
      <c r="E35" s="266"/>
      <c r="F35" s="265"/>
    </row>
    <row r="36" spans="1:6" ht="12" customHeight="1">
      <c r="A36" s="240"/>
      <c r="B36" s="262" t="s">
        <v>314</v>
      </c>
      <c r="C36" s="263">
        <v>-837701874</v>
      </c>
      <c r="D36" s="263">
        <v>-33823542</v>
      </c>
      <c r="E36" s="264">
        <v>-1634439966</v>
      </c>
      <c r="F36" s="265"/>
    </row>
    <row r="37" spans="1:6" ht="12" customHeight="1">
      <c r="A37" s="240"/>
      <c r="B37" s="249"/>
      <c r="C37" s="261"/>
      <c r="D37" s="261"/>
      <c r="E37" s="266"/>
      <c r="F37" s="265"/>
    </row>
    <row r="38" spans="1:6" ht="12" customHeight="1">
      <c r="A38" s="240"/>
      <c r="B38" s="251" t="s">
        <v>315</v>
      </c>
      <c r="C38" s="261"/>
      <c r="D38" s="261"/>
      <c r="E38" s="253"/>
      <c r="F38" s="248"/>
    </row>
    <row r="39" spans="1:6" ht="12" customHeight="1">
      <c r="A39" s="240"/>
      <c r="B39" s="249" t="s">
        <v>316</v>
      </c>
      <c r="C39" s="252">
        <v>2905000000</v>
      </c>
      <c r="D39" s="252">
        <v>0</v>
      </c>
      <c r="E39" s="253">
        <v>4490000000</v>
      </c>
      <c r="F39" s="248">
        <v>11</v>
      </c>
    </row>
    <row r="40" spans="1:6" ht="12" customHeight="1">
      <c r="A40" s="240"/>
      <c r="B40" s="249" t="s">
        <v>317</v>
      </c>
      <c r="C40" s="252">
        <v>10216387071</v>
      </c>
      <c r="D40" s="252">
        <v>-2537921343</v>
      </c>
      <c r="E40" s="253">
        <v>2589025669</v>
      </c>
      <c r="F40" s="248">
        <v>5</v>
      </c>
    </row>
    <row r="41" spans="1:6" ht="12" customHeight="1">
      <c r="A41" s="240"/>
      <c r="B41" s="249" t="s">
        <v>318</v>
      </c>
      <c r="C41" s="261"/>
      <c r="D41" s="261"/>
      <c r="E41" s="253"/>
      <c r="F41" s="248"/>
    </row>
    <row r="42" spans="1:6" ht="12" customHeight="1">
      <c r="A42" s="240"/>
      <c r="B42" s="249" t="s">
        <v>319</v>
      </c>
      <c r="C42" s="252">
        <v>-1477414474</v>
      </c>
      <c r="D42" s="252">
        <v>-283149535</v>
      </c>
      <c r="E42" s="253"/>
      <c r="F42" s="248">
        <v>14</v>
      </c>
    </row>
    <row r="43" spans="1:6" ht="12" customHeight="1">
      <c r="A43" s="240"/>
      <c r="B43" s="249" t="s">
        <v>320</v>
      </c>
      <c r="C43" s="252">
        <v>-3857158526</v>
      </c>
      <c r="D43" s="252">
        <v>-3217982346</v>
      </c>
      <c r="E43" s="253">
        <v>-230378973</v>
      </c>
      <c r="F43" s="248">
        <v>12</v>
      </c>
    </row>
    <row r="44" spans="1:6" ht="12" customHeight="1">
      <c r="A44" s="240"/>
      <c r="B44" s="249"/>
      <c r="C44" s="261"/>
      <c r="D44" s="261"/>
      <c r="E44" s="253"/>
      <c r="F44" s="248"/>
    </row>
    <row r="45" spans="1:6" s="239" customFormat="1" ht="12" customHeight="1">
      <c r="A45" s="267"/>
      <c r="B45" s="262" t="s">
        <v>321</v>
      </c>
      <c r="C45" s="263">
        <v>7786814071</v>
      </c>
      <c r="D45" s="263">
        <v>-6039053224</v>
      </c>
      <c r="E45" s="264">
        <v>6848646696</v>
      </c>
      <c r="F45" s="268"/>
    </row>
    <row r="46" spans="1:6" ht="12" customHeight="1">
      <c r="A46" s="240"/>
      <c r="B46" s="249"/>
      <c r="C46" s="261"/>
      <c r="D46" s="261"/>
      <c r="E46" s="253"/>
      <c r="F46" s="248"/>
    </row>
    <row r="47" spans="1:6" s="239" customFormat="1" ht="27" customHeight="1">
      <c r="A47" s="267"/>
      <c r="B47" s="269" t="s">
        <v>322</v>
      </c>
      <c r="C47" s="252">
        <v>347992450</v>
      </c>
      <c r="D47" s="252">
        <v>4431133</v>
      </c>
      <c r="E47" s="253">
        <v>0</v>
      </c>
      <c r="F47" s="268">
        <v>13</v>
      </c>
    </row>
    <row r="48" spans="1:6" ht="12" customHeight="1">
      <c r="A48" s="240"/>
      <c r="B48" s="249"/>
      <c r="C48" s="261"/>
      <c r="D48" s="261"/>
      <c r="E48" s="253"/>
      <c r="F48" s="248"/>
    </row>
    <row r="49" spans="1:6" s="239" customFormat="1" ht="12" customHeight="1">
      <c r="A49" s="267"/>
      <c r="B49" s="251" t="s">
        <v>323</v>
      </c>
      <c r="C49" s="270">
        <v>2813947354</v>
      </c>
      <c r="D49" s="270">
        <v>299570055</v>
      </c>
      <c r="E49" s="271">
        <v>-58566863</v>
      </c>
      <c r="F49" s="268"/>
    </row>
    <row r="50" spans="1:6" s="239" customFormat="1" ht="12" customHeight="1">
      <c r="A50" s="267"/>
      <c r="B50" s="251"/>
      <c r="C50" s="270"/>
      <c r="D50" s="270"/>
      <c r="E50" s="260"/>
      <c r="F50" s="268"/>
    </row>
    <row r="51" spans="1:6" ht="12" customHeight="1">
      <c r="A51" s="240"/>
      <c r="B51" s="251" t="s">
        <v>324</v>
      </c>
      <c r="C51" s="637">
        <v>4593719191</v>
      </c>
      <c r="D51" s="638">
        <v>2076815817</v>
      </c>
      <c r="E51" s="266">
        <v>717357743</v>
      </c>
      <c r="F51" s="248"/>
    </row>
    <row r="52" spans="1:6" ht="12" customHeight="1">
      <c r="A52" s="240"/>
      <c r="B52" s="251"/>
      <c r="C52" s="261"/>
      <c r="D52" s="261"/>
      <c r="E52" s="253"/>
      <c r="F52" s="248"/>
    </row>
    <row r="53" spans="1:6" ht="12" customHeight="1">
      <c r="A53" s="240"/>
      <c r="B53" s="251" t="s">
        <v>325</v>
      </c>
      <c r="C53" s="261">
        <v>7407666545</v>
      </c>
      <c r="D53" s="261">
        <v>2376385872</v>
      </c>
      <c r="E53" s="266">
        <v>658790880</v>
      </c>
      <c r="F53" s="248"/>
    </row>
    <row r="54" spans="1:6" ht="7.5" customHeight="1">
      <c r="A54" s="240"/>
      <c r="B54" s="272"/>
      <c r="C54" s="273"/>
      <c r="D54" s="273"/>
      <c r="E54" s="274"/>
      <c r="F54" s="248"/>
    </row>
    <row r="55" spans="1:6" ht="7.5" customHeight="1">
      <c r="A55" s="240"/>
      <c r="C55" s="275"/>
      <c r="D55" s="275"/>
      <c r="E55" s="241"/>
      <c r="F55" s="243"/>
    </row>
    <row r="56" spans="1:6" ht="12.75" customHeight="1">
      <c r="C56" s="276"/>
      <c r="D56" s="276"/>
      <c r="E56" s="277">
        <v>658790880</v>
      </c>
    </row>
    <row r="57" spans="1:6" ht="12.75" customHeight="1">
      <c r="B57" s="178"/>
      <c r="C57" s="277"/>
      <c r="D57" s="277"/>
      <c r="E57" s="277">
        <v>0</v>
      </c>
    </row>
    <row r="60" spans="1:6" ht="12.75" customHeight="1">
      <c r="C60" s="277"/>
      <c r="D60" s="277"/>
    </row>
    <row r="65" spans="2:4" ht="12.75" customHeight="1">
      <c r="D65" s="240" t="s">
        <v>289</v>
      </c>
    </row>
    <row r="66" spans="2:4" ht="12.75" customHeight="1">
      <c r="B66" s="619"/>
    </row>
    <row r="85" spans="2:2" ht="12.75" customHeight="1">
      <c r="B85" s="619"/>
    </row>
    <row r="86" spans="2:2" ht="12.75" customHeight="1">
      <c r="B86" s="619"/>
    </row>
    <row r="87" spans="2:2" ht="12.75" customHeight="1">
      <c r="B87" s="619"/>
    </row>
  </sheetData>
  <sheetProtection selectLockedCells="1" selectUnlockedCells="1"/>
  <mergeCells count="4">
    <mergeCell ref="B1:E1"/>
    <mergeCell ref="B2:D2"/>
    <mergeCell ref="B3:E3"/>
    <mergeCell ref="B4:E4"/>
  </mergeCells>
  <conditionalFormatting sqref="C56:D56">
    <cfRule type="cellIs" dxfId="0" priority="1" stopIfTrue="1" operator="notEqual">
      <formula>0</formula>
    </cfRule>
  </conditionalFormatting>
  <printOptions horizontalCentered="1"/>
  <pageMargins left="0.59055118110236227" right="0.39370078740157483" top="1.5748031496062993" bottom="0.82677165354330717" header="0.51181102362204722" footer="0.51181102362204722"/>
  <pageSetup paperSize="9" scale="80" firstPageNumber="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0"/>
  <sheetViews>
    <sheetView topLeftCell="A10" zoomScale="80" zoomScaleNormal="80" workbookViewId="0">
      <selection activeCell="B10" sqref="B10:F11"/>
    </sheetView>
  </sheetViews>
  <sheetFormatPr baseColWidth="10" defaultColWidth="10.28515625" defaultRowHeight="11.25" customHeight="1"/>
  <cols>
    <col min="1" max="1" width="33" style="285" customWidth="1"/>
    <col min="2" max="2" width="15.7109375" style="285" customWidth="1"/>
    <col min="3" max="3" width="14.85546875" style="285" customWidth="1"/>
    <col min="4" max="4" width="14.5703125" style="285" bestFit="1" customWidth="1"/>
    <col min="5" max="5" width="13.5703125" style="285" hidden="1" customWidth="1"/>
    <col min="6" max="6" width="15.7109375" style="285" customWidth="1"/>
    <col min="7" max="7" width="14.85546875" style="285" customWidth="1"/>
    <col min="8" max="8" width="3" style="289" hidden="1" customWidth="1"/>
    <col min="9" max="9" width="15.42578125" style="285" customWidth="1"/>
    <col min="10" max="10" width="14.5703125" style="285" bestFit="1" customWidth="1"/>
    <col min="11" max="11" width="13.5703125" style="285" hidden="1" customWidth="1"/>
    <col min="12" max="12" width="18.5703125" style="285" customWidth="1"/>
    <col min="13" max="13" width="15.140625" style="285" customWidth="1"/>
    <col min="14" max="14" width="6.85546875" style="279" customWidth="1"/>
    <col min="15" max="256" width="10.28515625" style="279"/>
    <col min="257" max="257" width="33" style="279" customWidth="1"/>
    <col min="258" max="258" width="15.7109375" style="279" customWidth="1"/>
    <col min="259" max="259" width="14.85546875" style="279" customWidth="1"/>
    <col min="260" max="260" width="13.140625" style="279" customWidth="1"/>
    <col min="261" max="261" width="13.5703125" style="279" customWidth="1"/>
    <col min="262" max="262" width="15.7109375" style="279" customWidth="1"/>
    <col min="263" max="263" width="14.85546875" style="279" customWidth="1"/>
    <col min="264" max="264" width="3" style="279" customWidth="1"/>
    <col min="265" max="265" width="14.28515625" style="279" customWidth="1"/>
    <col min="266" max="266" width="13.140625" style="279" customWidth="1"/>
    <col min="267" max="267" width="13.5703125" style="279" customWidth="1"/>
    <col min="268" max="268" width="18.5703125" style="279" customWidth="1"/>
    <col min="269" max="269" width="15.140625" style="279" customWidth="1"/>
    <col min="270" max="270" width="6.85546875" style="279" customWidth="1"/>
    <col min="271" max="512" width="10.28515625" style="279"/>
    <col min="513" max="513" width="33" style="279" customWidth="1"/>
    <col min="514" max="514" width="15.7109375" style="279" customWidth="1"/>
    <col min="515" max="515" width="14.85546875" style="279" customWidth="1"/>
    <col min="516" max="516" width="13.140625" style="279" customWidth="1"/>
    <col min="517" max="517" width="13.5703125" style="279" customWidth="1"/>
    <col min="518" max="518" width="15.7109375" style="279" customWidth="1"/>
    <col min="519" max="519" width="14.85546875" style="279" customWidth="1"/>
    <col min="520" max="520" width="3" style="279" customWidth="1"/>
    <col min="521" max="521" width="14.28515625" style="279" customWidth="1"/>
    <col min="522" max="522" width="13.140625" style="279" customWidth="1"/>
    <col min="523" max="523" width="13.5703125" style="279" customWidth="1"/>
    <col min="524" max="524" width="18.5703125" style="279" customWidth="1"/>
    <col min="525" max="525" width="15.140625" style="279" customWidth="1"/>
    <col min="526" max="526" width="6.85546875" style="279" customWidth="1"/>
    <col min="527" max="768" width="10.28515625" style="279"/>
    <col min="769" max="769" width="33" style="279" customWidth="1"/>
    <col min="770" max="770" width="15.7109375" style="279" customWidth="1"/>
    <col min="771" max="771" width="14.85546875" style="279" customWidth="1"/>
    <col min="772" max="772" width="13.140625" style="279" customWidth="1"/>
    <col min="773" max="773" width="13.5703125" style="279" customWidth="1"/>
    <col min="774" max="774" width="15.7109375" style="279" customWidth="1"/>
    <col min="775" max="775" width="14.85546875" style="279" customWidth="1"/>
    <col min="776" max="776" width="3" style="279" customWidth="1"/>
    <col min="777" max="777" width="14.28515625" style="279" customWidth="1"/>
    <col min="778" max="778" width="13.140625" style="279" customWidth="1"/>
    <col min="779" max="779" width="13.5703125" style="279" customWidth="1"/>
    <col min="780" max="780" width="18.5703125" style="279" customWidth="1"/>
    <col min="781" max="781" width="15.140625" style="279" customWidth="1"/>
    <col min="782" max="782" width="6.85546875" style="279" customWidth="1"/>
    <col min="783" max="1024" width="10.28515625" style="279"/>
    <col min="1025" max="1025" width="33" style="279" customWidth="1"/>
    <col min="1026" max="1026" width="15.7109375" style="279" customWidth="1"/>
    <col min="1027" max="1027" width="14.85546875" style="279" customWidth="1"/>
    <col min="1028" max="1028" width="13.140625" style="279" customWidth="1"/>
    <col min="1029" max="1029" width="13.5703125" style="279" customWidth="1"/>
    <col min="1030" max="1030" width="15.7109375" style="279" customWidth="1"/>
    <col min="1031" max="1031" width="14.85546875" style="279" customWidth="1"/>
    <col min="1032" max="1032" width="3" style="279" customWidth="1"/>
    <col min="1033" max="1033" width="14.28515625" style="279" customWidth="1"/>
    <col min="1034" max="1034" width="13.140625" style="279" customWidth="1"/>
    <col min="1035" max="1035" width="13.5703125" style="279" customWidth="1"/>
    <col min="1036" max="1036" width="18.5703125" style="279" customWidth="1"/>
    <col min="1037" max="1037" width="15.140625" style="279" customWidth="1"/>
    <col min="1038" max="1038" width="6.85546875" style="279" customWidth="1"/>
    <col min="1039" max="1280" width="10.28515625" style="279"/>
    <col min="1281" max="1281" width="33" style="279" customWidth="1"/>
    <col min="1282" max="1282" width="15.7109375" style="279" customWidth="1"/>
    <col min="1283" max="1283" width="14.85546875" style="279" customWidth="1"/>
    <col min="1284" max="1284" width="13.140625" style="279" customWidth="1"/>
    <col min="1285" max="1285" width="13.5703125" style="279" customWidth="1"/>
    <col min="1286" max="1286" width="15.7109375" style="279" customWidth="1"/>
    <col min="1287" max="1287" width="14.85546875" style="279" customWidth="1"/>
    <col min="1288" max="1288" width="3" style="279" customWidth="1"/>
    <col min="1289" max="1289" width="14.28515625" style="279" customWidth="1"/>
    <col min="1290" max="1290" width="13.140625" style="279" customWidth="1"/>
    <col min="1291" max="1291" width="13.5703125" style="279" customWidth="1"/>
    <col min="1292" max="1292" width="18.5703125" style="279" customWidth="1"/>
    <col min="1293" max="1293" width="15.140625" style="279" customWidth="1"/>
    <col min="1294" max="1294" width="6.85546875" style="279" customWidth="1"/>
    <col min="1295" max="1536" width="10.28515625" style="279"/>
    <col min="1537" max="1537" width="33" style="279" customWidth="1"/>
    <col min="1538" max="1538" width="15.7109375" style="279" customWidth="1"/>
    <col min="1539" max="1539" width="14.85546875" style="279" customWidth="1"/>
    <col min="1540" max="1540" width="13.140625" style="279" customWidth="1"/>
    <col min="1541" max="1541" width="13.5703125" style="279" customWidth="1"/>
    <col min="1542" max="1542" width="15.7109375" style="279" customWidth="1"/>
    <col min="1543" max="1543" width="14.85546875" style="279" customWidth="1"/>
    <col min="1544" max="1544" width="3" style="279" customWidth="1"/>
    <col min="1545" max="1545" width="14.28515625" style="279" customWidth="1"/>
    <col min="1546" max="1546" width="13.140625" style="279" customWidth="1"/>
    <col min="1547" max="1547" width="13.5703125" style="279" customWidth="1"/>
    <col min="1548" max="1548" width="18.5703125" style="279" customWidth="1"/>
    <col min="1549" max="1549" width="15.140625" style="279" customWidth="1"/>
    <col min="1550" max="1550" width="6.85546875" style="279" customWidth="1"/>
    <col min="1551" max="1792" width="10.28515625" style="279"/>
    <col min="1793" max="1793" width="33" style="279" customWidth="1"/>
    <col min="1794" max="1794" width="15.7109375" style="279" customWidth="1"/>
    <col min="1795" max="1795" width="14.85546875" style="279" customWidth="1"/>
    <col min="1796" max="1796" width="13.140625" style="279" customWidth="1"/>
    <col min="1797" max="1797" width="13.5703125" style="279" customWidth="1"/>
    <col min="1798" max="1798" width="15.7109375" style="279" customWidth="1"/>
    <col min="1799" max="1799" width="14.85546875" style="279" customWidth="1"/>
    <col min="1800" max="1800" width="3" style="279" customWidth="1"/>
    <col min="1801" max="1801" width="14.28515625" style="279" customWidth="1"/>
    <col min="1802" max="1802" width="13.140625" style="279" customWidth="1"/>
    <col min="1803" max="1803" width="13.5703125" style="279" customWidth="1"/>
    <col min="1804" max="1804" width="18.5703125" style="279" customWidth="1"/>
    <col min="1805" max="1805" width="15.140625" style="279" customWidth="1"/>
    <col min="1806" max="1806" width="6.85546875" style="279" customWidth="1"/>
    <col min="1807" max="2048" width="10.28515625" style="279"/>
    <col min="2049" max="2049" width="33" style="279" customWidth="1"/>
    <col min="2050" max="2050" width="15.7109375" style="279" customWidth="1"/>
    <col min="2051" max="2051" width="14.85546875" style="279" customWidth="1"/>
    <col min="2052" max="2052" width="13.140625" style="279" customWidth="1"/>
    <col min="2053" max="2053" width="13.5703125" style="279" customWidth="1"/>
    <col min="2054" max="2054" width="15.7109375" style="279" customWidth="1"/>
    <col min="2055" max="2055" width="14.85546875" style="279" customWidth="1"/>
    <col min="2056" max="2056" width="3" style="279" customWidth="1"/>
    <col min="2057" max="2057" width="14.28515625" style="279" customWidth="1"/>
    <col min="2058" max="2058" width="13.140625" style="279" customWidth="1"/>
    <col min="2059" max="2059" width="13.5703125" style="279" customWidth="1"/>
    <col min="2060" max="2060" width="18.5703125" style="279" customWidth="1"/>
    <col min="2061" max="2061" width="15.140625" style="279" customWidth="1"/>
    <col min="2062" max="2062" width="6.85546875" style="279" customWidth="1"/>
    <col min="2063" max="2304" width="10.28515625" style="279"/>
    <col min="2305" max="2305" width="33" style="279" customWidth="1"/>
    <col min="2306" max="2306" width="15.7109375" style="279" customWidth="1"/>
    <col min="2307" max="2307" width="14.85546875" style="279" customWidth="1"/>
    <col min="2308" max="2308" width="13.140625" style="279" customWidth="1"/>
    <col min="2309" max="2309" width="13.5703125" style="279" customWidth="1"/>
    <col min="2310" max="2310" width="15.7109375" style="279" customWidth="1"/>
    <col min="2311" max="2311" width="14.85546875" style="279" customWidth="1"/>
    <col min="2312" max="2312" width="3" style="279" customWidth="1"/>
    <col min="2313" max="2313" width="14.28515625" style="279" customWidth="1"/>
    <col min="2314" max="2314" width="13.140625" style="279" customWidth="1"/>
    <col min="2315" max="2315" width="13.5703125" style="279" customWidth="1"/>
    <col min="2316" max="2316" width="18.5703125" style="279" customWidth="1"/>
    <col min="2317" max="2317" width="15.140625" style="279" customWidth="1"/>
    <col min="2318" max="2318" width="6.85546875" style="279" customWidth="1"/>
    <col min="2319" max="2560" width="10.28515625" style="279"/>
    <col min="2561" max="2561" width="33" style="279" customWidth="1"/>
    <col min="2562" max="2562" width="15.7109375" style="279" customWidth="1"/>
    <col min="2563" max="2563" width="14.85546875" style="279" customWidth="1"/>
    <col min="2564" max="2564" width="13.140625" style="279" customWidth="1"/>
    <col min="2565" max="2565" width="13.5703125" style="279" customWidth="1"/>
    <col min="2566" max="2566" width="15.7109375" style="279" customWidth="1"/>
    <col min="2567" max="2567" width="14.85546875" style="279" customWidth="1"/>
    <col min="2568" max="2568" width="3" style="279" customWidth="1"/>
    <col min="2569" max="2569" width="14.28515625" style="279" customWidth="1"/>
    <col min="2570" max="2570" width="13.140625" style="279" customWidth="1"/>
    <col min="2571" max="2571" width="13.5703125" style="279" customWidth="1"/>
    <col min="2572" max="2572" width="18.5703125" style="279" customWidth="1"/>
    <col min="2573" max="2573" width="15.140625" style="279" customWidth="1"/>
    <col min="2574" max="2574" width="6.85546875" style="279" customWidth="1"/>
    <col min="2575" max="2816" width="10.28515625" style="279"/>
    <col min="2817" max="2817" width="33" style="279" customWidth="1"/>
    <col min="2818" max="2818" width="15.7109375" style="279" customWidth="1"/>
    <col min="2819" max="2819" width="14.85546875" style="279" customWidth="1"/>
    <col min="2820" max="2820" width="13.140625" style="279" customWidth="1"/>
    <col min="2821" max="2821" width="13.5703125" style="279" customWidth="1"/>
    <col min="2822" max="2822" width="15.7109375" style="279" customWidth="1"/>
    <col min="2823" max="2823" width="14.85546875" style="279" customWidth="1"/>
    <col min="2824" max="2824" width="3" style="279" customWidth="1"/>
    <col min="2825" max="2825" width="14.28515625" style="279" customWidth="1"/>
    <col min="2826" max="2826" width="13.140625" style="279" customWidth="1"/>
    <col min="2827" max="2827" width="13.5703125" style="279" customWidth="1"/>
    <col min="2828" max="2828" width="18.5703125" style="279" customWidth="1"/>
    <col min="2829" max="2829" width="15.140625" style="279" customWidth="1"/>
    <col min="2830" max="2830" width="6.85546875" style="279" customWidth="1"/>
    <col min="2831" max="3072" width="10.28515625" style="279"/>
    <col min="3073" max="3073" width="33" style="279" customWidth="1"/>
    <col min="3074" max="3074" width="15.7109375" style="279" customWidth="1"/>
    <col min="3075" max="3075" width="14.85546875" style="279" customWidth="1"/>
    <col min="3076" max="3076" width="13.140625" style="279" customWidth="1"/>
    <col min="3077" max="3077" width="13.5703125" style="279" customWidth="1"/>
    <col min="3078" max="3078" width="15.7109375" style="279" customWidth="1"/>
    <col min="3079" max="3079" width="14.85546875" style="279" customWidth="1"/>
    <col min="3080" max="3080" width="3" style="279" customWidth="1"/>
    <col min="3081" max="3081" width="14.28515625" style="279" customWidth="1"/>
    <col min="3082" max="3082" width="13.140625" style="279" customWidth="1"/>
    <col min="3083" max="3083" width="13.5703125" style="279" customWidth="1"/>
    <col min="3084" max="3084" width="18.5703125" style="279" customWidth="1"/>
    <col min="3085" max="3085" width="15.140625" style="279" customWidth="1"/>
    <col min="3086" max="3086" width="6.85546875" style="279" customWidth="1"/>
    <col min="3087" max="3328" width="10.28515625" style="279"/>
    <col min="3329" max="3329" width="33" style="279" customWidth="1"/>
    <col min="3330" max="3330" width="15.7109375" style="279" customWidth="1"/>
    <col min="3331" max="3331" width="14.85546875" style="279" customWidth="1"/>
    <col min="3332" max="3332" width="13.140625" style="279" customWidth="1"/>
    <col min="3333" max="3333" width="13.5703125" style="279" customWidth="1"/>
    <col min="3334" max="3334" width="15.7109375" style="279" customWidth="1"/>
    <col min="3335" max="3335" width="14.85546875" style="279" customWidth="1"/>
    <col min="3336" max="3336" width="3" style="279" customWidth="1"/>
    <col min="3337" max="3337" width="14.28515625" style="279" customWidth="1"/>
    <col min="3338" max="3338" width="13.140625" style="279" customWidth="1"/>
    <col min="3339" max="3339" width="13.5703125" style="279" customWidth="1"/>
    <col min="3340" max="3340" width="18.5703125" style="279" customWidth="1"/>
    <col min="3341" max="3341" width="15.140625" style="279" customWidth="1"/>
    <col min="3342" max="3342" width="6.85546875" style="279" customWidth="1"/>
    <col min="3343" max="3584" width="10.28515625" style="279"/>
    <col min="3585" max="3585" width="33" style="279" customWidth="1"/>
    <col min="3586" max="3586" width="15.7109375" style="279" customWidth="1"/>
    <col min="3587" max="3587" width="14.85546875" style="279" customWidth="1"/>
    <col min="3588" max="3588" width="13.140625" style="279" customWidth="1"/>
    <col min="3589" max="3589" width="13.5703125" style="279" customWidth="1"/>
    <col min="3590" max="3590" width="15.7109375" style="279" customWidth="1"/>
    <col min="3591" max="3591" width="14.85546875" style="279" customWidth="1"/>
    <col min="3592" max="3592" width="3" style="279" customWidth="1"/>
    <col min="3593" max="3593" width="14.28515625" style="279" customWidth="1"/>
    <col min="3594" max="3594" width="13.140625" style="279" customWidth="1"/>
    <col min="3595" max="3595" width="13.5703125" style="279" customWidth="1"/>
    <col min="3596" max="3596" width="18.5703125" style="279" customWidth="1"/>
    <col min="3597" max="3597" width="15.140625" style="279" customWidth="1"/>
    <col min="3598" max="3598" width="6.85546875" style="279" customWidth="1"/>
    <col min="3599" max="3840" width="10.28515625" style="279"/>
    <col min="3841" max="3841" width="33" style="279" customWidth="1"/>
    <col min="3842" max="3842" width="15.7109375" style="279" customWidth="1"/>
    <col min="3843" max="3843" width="14.85546875" style="279" customWidth="1"/>
    <col min="3844" max="3844" width="13.140625" style="279" customWidth="1"/>
    <col min="3845" max="3845" width="13.5703125" style="279" customWidth="1"/>
    <col min="3846" max="3846" width="15.7109375" style="279" customWidth="1"/>
    <col min="3847" max="3847" width="14.85546875" style="279" customWidth="1"/>
    <col min="3848" max="3848" width="3" style="279" customWidth="1"/>
    <col min="3849" max="3849" width="14.28515625" style="279" customWidth="1"/>
    <col min="3850" max="3850" width="13.140625" style="279" customWidth="1"/>
    <col min="3851" max="3851" width="13.5703125" style="279" customWidth="1"/>
    <col min="3852" max="3852" width="18.5703125" style="279" customWidth="1"/>
    <col min="3853" max="3853" width="15.140625" style="279" customWidth="1"/>
    <col min="3854" max="3854" width="6.85546875" style="279" customWidth="1"/>
    <col min="3855" max="4096" width="10.28515625" style="279"/>
    <col min="4097" max="4097" width="33" style="279" customWidth="1"/>
    <col min="4098" max="4098" width="15.7109375" style="279" customWidth="1"/>
    <col min="4099" max="4099" width="14.85546875" style="279" customWidth="1"/>
    <col min="4100" max="4100" width="13.140625" style="279" customWidth="1"/>
    <col min="4101" max="4101" width="13.5703125" style="279" customWidth="1"/>
    <col min="4102" max="4102" width="15.7109375" style="279" customWidth="1"/>
    <col min="4103" max="4103" width="14.85546875" style="279" customWidth="1"/>
    <col min="4104" max="4104" width="3" style="279" customWidth="1"/>
    <col min="4105" max="4105" width="14.28515625" style="279" customWidth="1"/>
    <col min="4106" max="4106" width="13.140625" style="279" customWidth="1"/>
    <col min="4107" max="4107" width="13.5703125" style="279" customWidth="1"/>
    <col min="4108" max="4108" width="18.5703125" style="279" customWidth="1"/>
    <col min="4109" max="4109" width="15.140625" style="279" customWidth="1"/>
    <col min="4110" max="4110" width="6.85546875" style="279" customWidth="1"/>
    <col min="4111" max="4352" width="10.28515625" style="279"/>
    <col min="4353" max="4353" width="33" style="279" customWidth="1"/>
    <col min="4354" max="4354" width="15.7109375" style="279" customWidth="1"/>
    <col min="4355" max="4355" width="14.85546875" style="279" customWidth="1"/>
    <col min="4356" max="4356" width="13.140625" style="279" customWidth="1"/>
    <col min="4357" max="4357" width="13.5703125" style="279" customWidth="1"/>
    <col min="4358" max="4358" width="15.7109375" style="279" customWidth="1"/>
    <col min="4359" max="4359" width="14.85546875" style="279" customWidth="1"/>
    <col min="4360" max="4360" width="3" style="279" customWidth="1"/>
    <col min="4361" max="4361" width="14.28515625" style="279" customWidth="1"/>
    <col min="4362" max="4362" width="13.140625" style="279" customWidth="1"/>
    <col min="4363" max="4363" width="13.5703125" style="279" customWidth="1"/>
    <col min="4364" max="4364" width="18.5703125" style="279" customWidth="1"/>
    <col min="4365" max="4365" width="15.140625" style="279" customWidth="1"/>
    <col min="4366" max="4366" width="6.85546875" style="279" customWidth="1"/>
    <col min="4367" max="4608" width="10.28515625" style="279"/>
    <col min="4609" max="4609" width="33" style="279" customWidth="1"/>
    <col min="4610" max="4610" width="15.7109375" style="279" customWidth="1"/>
    <col min="4611" max="4611" width="14.85546875" style="279" customWidth="1"/>
    <col min="4612" max="4612" width="13.140625" style="279" customWidth="1"/>
    <col min="4613" max="4613" width="13.5703125" style="279" customWidth="1"/>
    <col min="4614" max="4614" width="15.7109375" style="279" customWidth="1"/>
    <col min="4615" max="4615" width="14.85546875" style="279" customWidth="1"/>
    <col min="4616" max="4616" width="3" style="279" customWidth="1"/>
    <col min="4617" max="4617" width="14.28515625" style="279" customWidth="1"/>
    <col min="4618" max="4618" width="13.140625" style="279" customWidth="1"/>
    <col min="4619" max="4619" width="13.5703125" style="279" customWidth="1"/>
    <col min="4620" max="4620" width="18.5703125" style="279" customWidth="1"/>
    <col min="4621" max="4621" width="15.140625" style="279" customWidth="1"/>
    <col min="4622" max="4622" width="6.85546875" style="279" customWidth="1"/>
    <col min="4623" max="4864" width="10.28515625" style="279"/>
    <col min="4865" max="4865" width="33" style="279" customWidth="1"/>
    <col min="4866" max="4866" width="15.7109375" style="279" customWidth="1"/>
    <col min="4867" max="4867" width="14.85546875" style="279" customWidth="1"/>
    <col min="4868" max="4868" width="13.140625" style="279" customWidth="1"/>
    <col min="4869" max="4869" width="13.5703125" style="279" customWidth="1"/>
    <col min="4870" max="4870" width="15.7109375" style="279" customWidth="1"/>
    <col min="4871" max="4871" width="14.85546875" style="279" customWidth="1"/>
    <col min="4872" max="4872" width="3" style="279" customWidth="1"/>
    <col min="4873" max="4873" width="14.28515625" style="279" customWidth="1"/>
    <col min="4874" max="4874" width="13.140625" style="279" customWidth="1"/>
    <col min="4875" max="4875" width="13.5703125" style="279" customWidth="1"/>
    <col min="4876" max="4876" width="18.5703125" style="279" customWidth="1"/>
    <col min="4877" max="4877" width="15.140625" style="279" customWidth="1"/>
    <col min="4878" max="4878" width="6.85546875" style="279" customWidth="1"/>
    <col min="4879" max="5120" width="10.28515625" style="279"/>
    <col min="5121" max="5121" width="33" style="279" customWidth="1"/>
    <col min="5122" max="5122" width="15.7109375" style="279" customWidth="1"/>
    <col min="5123" max="5123" width="14.85546875" style="279" customWidth="1"/>
    <col min="5124" max="5124" width="13.140625" style="279" customWidth="1"/>
    <col min="5125" max="5125" width="13.5703125" style="279" customWidth="1"/>
    <col min="5126" max="5126" width="15.7109375" style="279" customWidth="1"/>
    <col min="5127" max="5127" width="14.85546875" style="279" customWidth="1"/>
    <col min="5128" max="5128" width="3" style="279" customWidth="1"/>
    <col min="5129" max="5129" width="14.28515625" style="279" customWidth="1"/>
    <col min="5130" max="5130" width="13.140625" style="279" customWidth="1"/>
    <col min="5131" max="5131" width="13.5703125" style="279" customWidth="1"/>
    <col min="5132" max="5132" width="18.5703125" style="279" customWidth="1"/>
    <col min="5133" max="5133" width="15.140625" style="279" customWidth="1"/>
    <col min="5134" max="5134" width="6.85546875" style="279" customWidth="1"/>
    <col min="5135" max="5376" width="10.28515625" style="279"/>
    <col min="5377" max="5377" width="33" style="279" customWidth="1"/>
    <col min="5378" max="5378" width="15.7109375" style="279" customWidth="1"/>
    <col min="5379" max="5379" width="14.85546875" style="279" customWidth="1"/>
    <col min="5380" max="5380" width="13.140625" style="279" customWidth="1"/>
    <col min="5381" max="5381" width="13.5703125" style="279" customWidth="1"/>
    <col min="5382" max="5382" width="15.7109375" style="279" customWidth="1"/>
    <col min="5383" max="5383" width="14.85546875" style="279" customWidth="1"/>
    <col min="5384" max="5384" width="3" style="279" customWidth="1"/>
    <col min="5385" max="5385" width="14.28515625" style="279" customWidth="1"/>
    <col min="5386" max="5386" width="13.140625" style="279" customWidth="1"/>
    <col min="5387" max="5387" width="13.5703125" style="279" customWidth="1"/>
    <col min="5388" max="5388" width="18.5703125" style="279" customWidth="1"/>
    <col min="5389" max="5389" width="15.140625" style="279" customWidth="1"/>
    <col min="5390" max="5390" width="6.85546875" style="279" customWidth="1"/>
    <col min="5391" max="5632" width="10.28515625" style="279"/>
    <col min="5633" max="5633" width="33" style="279" customWidth="1"/>
    <col min="5634" max="5634" width="15.7109375" style="279" customWidth="1"/>
    <col min="5635" max="5635" width="14.85546875" style="279" customWidth="1"/>
    <col min="5636" max="5636" width="13.140625" style="279" customWidth="1"/>
    <col min="5637" max="5637" width="13.5703125" style="279" customWidth="1"/>
    <col min="5638" max="5638" width="15.7109375" style="279" customWidth="1"/>
    <col min="5639" max="5639" width="14.85546875" style="279" customWidth="1"/>
    <col min="5640" max="5640" width="3" style="279" customWidth="1"/>
    <col min="5641" max="5641" width="14.28515625" style="279" customWidth="1"/>
    <col min="5642" max="5642" width="13.140625" style="279" customWidth="1"/>
    <col min="5643" max="5643" width="13.5703125" style="279" customWidth="1"/>
    <col min="5644" max="5644" width="18.5703125" style="279" customWidth="1"/>
    <col min="5645" max="5645" width="15.140625" style="279" customWidth="1"/>
    <col min="5646" max="5646" width="6.85546875" style="279" customWidth="1"/>
    <col min="5647" max="5888" width="10.28515625" style="279"/>
    <col min="5889" max="5889" width="33" style="279" customWidth="1"/>
    <col min="5890" max="5890" width="15.7109375" style="279" customWidth="1"/>
    <col min="5891" max="5891" width="14.85546875" style="279" customWidth="1"/>
    <col min="5892" max="5892" width="13.140625" style="279" customWidth="1"/>
    <col min="5893" max="5893" width="13.5703125" style="279" customWidth="1"/>
    <col min="5894" max="5894" width="15.7109375" style="279" customWidth="1"/>
    <col min="5895" max="5895" width="14.85546875" style="279" customWidth="1"/>
    <col min="5896" max="5896" width="3" style="279" customWidth="1"/>
    <col min="5897" max="5897" width="14.28515625" style="279" customWidth="1"/>
    <col min="5898" max="5898" width="13.140625" style="279" customWidth="1"/>
    <col min="5899" max="5899" width="13.5703125" style="279" customWidth="1"/>
    <col min="5900" max="5900" width="18.5703125" style="279" customWidth="1"/>
    <col min="5901" max="5901" width="15.140625" style="279" customWidth="1"/>
    <col min="5902" max="5902" width="6.85546875" style="279" customWidth="1"/>
    <col min="5903" max="6144" width="10.28515625" style="279"/>
    <col min="6145" max="6145" width="33" style="279" customWidth="1"/>
    <col min="6146" max="6146" width="15.7109375" style="279" customWidth="1"/>
    <col min="6147" max="6147" width="14.85546875" style="279" customWidth="1"/>
    <col min="6148" max="6148" width="13.140625" style="279" customWidth="1"/>
    <col min="6149" max="6149" width="13.5703125" style="279" customWidth="1"/>
    <col min="6150" max="6150" width="15.7109375" style="279" customWidth="1"/>
    <col min="6151" max="6151" width="14.85546875" style="279" customWidth="1"/>
    <col min="6152" max="6152" width="3" style="279" customWidth="1"/>
    <col min="6153" max="6153" width="14.28515625" style="279" customWidth="1"/>
    <col min="6154" max="6154" width="13.140625" style="279" customWidth="1"/>
    <col min="6155" max="6155" width="13.5703125" style="279" customWidth="1"/>
    <col min="6156" max="6156" width="18.5703125" style="279" customWidth="1"/>
    <col min="6157" max="6157" width="15.140625" style="279" customWidth="1"/>
    <col min="6158" max="6158" width="6.85546875" style="279" customWidth="1"/>
    <col min="6159" max="6400" width="10.28515625" style="279"/>
    <col min="6401" max="6401" width="33" style="279" customWidth="1"/>
    <col min="6402" max="6402" width="15.7109375" style="279" customWidth="1"/>
    <col min="6403" max="6403" width="14.85546875" style="279" customWidth="1"/>
    <col min="6404" max="6404" width="13.140625" style="279" customWidth="1"/>
    <col min="6405" max="6405" width="13.5703125" style="279" customWidth="1"/>
    <col min="6406" max="6406" width="15.7109375" style="279" customWidth="1"/>
    <col min="6407" max="6407" width="14.85546875" style="279" customWidth="1"/>
    <col min="6408" max="6408" width="3" style="279" customWidth="1"/>
    <col min="6409" max="6409" width="14.28515625" style="279" customWidth="1"/>
    <col min="6410" max="6410" width="13.140625" style="279" customWidth="1"/>
    <col min="6411" max="6411" width="13.5703125" style="279" customWidth="1"/>
    <col min="6412" max="6412" width="18.5703125" style="279" customWidth="1"/>
    <col min="6413" max="6413" width="15.140625" style="279" customWidth="1"/>
    <col min="6414" max="6414" width="6.85546875" style="279" customWidth="1"/>
    <col min="6415" max="6656" width="10.28515625" style="279"/>
    <col min="6657" max="6657" width="33" style="279" customWidth="1"/>
    <col min="6658" max="6658" width="15.7109375" style="279" customWidth="1"/>
    <col min="6659" max="6659" width="14.85546875" style="279" customWidth="1"/>
    <col min="6660" max="6660" width="13.140625" style="279" customWidth="1"/>
    <col min="6661" max="6661" width="13.5703125" style="279" customWidth="1"/>
    <col min="6662" max="6662" width="15.7109375" style="279" customWidth="1"/>
    <col min="6663" max="6663" width="14.85546875" style="279" customWidth="1"/>
    <col min="6664" max="6664" width="3" style="279" customWidth="1"/>
    <col min="6665" max="6665" width="14.28515625" style="279" customWidth="1"/>
    <col min="6666" max="6666" width="13.140625" style="279" customWidth="1"/>
    <col min="6667" max="6667" width="13.5703125" style="279" customWidth="1"/>
    <col min="6668" max="6668" width="18.5703125" style="279" customWidth="1"/>
    <col min="6669" max="6669" width="15.140625" style="279" customWidth="1"/>
    <col min="6670" max="6670" width="6.85546875" style="279" customWidth="1"/>
    <col min="6671" max="6912" width="10.28515625" style="279"/>
    <col min="6913" max="6913" width="33" style="279" customWidth="1"/>
    <col min="6914" max="6914" width="15.7109375" style="279" customWidth="1"/>
    <col min="6915" max="6915" width="14.85546875" style="279" customWidth="1"/>
    <col min="6916" max="6916" width="13.140625" style="279" customWidth="1"/>
    <col min="6917" max="6917" width="13.5703125" style="279" customWidth="1"/>
    <col min="6918" max="6918" width="15.7109375" style="279" customWidth="1"/>
    <col min="6919" max="6919" width="14.85546875" style="279" customWidth="1"/>
    <col min="6920" max="6920" width="3" style="279" customWidth="1"/>
    <col min="6921" max="6921" width="14.28515625" style="279" customWidth="1"/>
    <col min="6922" max="6922" width="13.140625" style="279" customWidth="1"/>
    <col min="6923" max="6923" width="13.5703125" style="279" customWidth="1"/>
    <col min="6924" max="6924" width="18.5703125" style="279" customWidth="1"/>
    <col min="6925" max="6925" width="15.140625" style="279" customWidth="1"/>
    <col min="6926" max="6926" width="6.85546875" style="279" customWidth="1"/>
    <col min="6927" max="7168" width="10.28515625" style="279"/>
    <col min="7169" max="7169" width="33" style="279" customWidth="1"/>
    <col min="7170" max="7170" width="15.7109375" style="279" customWidth="1"/>
    <col min="7171" max="7171" width="14.85546875" style="279" customWidth="1"/>
    <col min="7172" max="7172" width="13.140625" style="279" customWidth="1"/>
    <col min="7173" max="7173" width="13.5703125" style="279" customWidth="1"/>
    <col min="7174" max="7174" width="15.7109375" style="279" customWidth="1"/>
    <col min="7175" max="7175" width="14.85546875" style="279" customWidth="1"/>
    <col min="7176" max="7176" width="3" style="279" customWidth="1"/>
    <col min="7177" max="7177" width="14.28515625" style="279" customWidth="1"/>
    <col min="7178" max="7178" width="13.140625" style="279" customWidth="1"/>
    <col min="7179" max="7179" width="13.5703125" style="279" customWidth="1"/>
    <col min="7180" max="7180" width="18.5703125" style="279" customWidth="1"/>
    <col min="7181" max="7181" width="15.140625" style="279" customWidth="1"/>
    <col min="7182" max="7182" width="6.85546875" style="279" customWidth="1"/>
    <col min="7183" max="7424" width="10.28515625" style="279"/>
    <col min="7425" max="7425" width="33" style="279" customWidth="1"/>
    <col min="7426" max="7426" width="15.7109375" style="279" customWidth="1"/>
    <col min="7427" max="7427" width="14.85546875" style="279" customWidth="1"/>
    <col min="7428" max="7428" width="13.140625" style="279" customWidth="1"/>
    <col min="7429" max="7429" width="13.5703125" style="279" customWidth="1"/>
    <col min="7430" max="7430" width="15.7109375" style="279" customWidth="1"/>
    <col min="7431" max="7431" width="14.85546875" style="279" customWidth="1"/>
    <col min="7432" max="7432" width="3" style="279" customWidth="1"/>
    <col min="7433" max="7433" width="14.28515625" style="279" customWidth="1"/>
    <col min="7434" max="7434" width="13.140625" style="279" customWidth="1"/>
    <col min="7435" max="7435" width="13.5703125" style="279" customWidth="1"/>
    <col min="7436" max="7436" width="18.5703125" style="279" customWidth="1"/>
    <col min="7437" max="7437" width="15.140625" style="279" customWidth="1"/>
    <col min="7438" max="7438" width="6.85546875" style="279" customWidth="1"/>
    <col min="7439" max="7680" width="10.28515625" style="279"/>
    <col min="7681" max="7681" width="33" style="279" customWidth="1"/>
    <col min="7682" max="7682" width="15.7109375" style="279" customWidth="1"/>
    <col min="7683" max="7683" width="14.85546875" style="279" customWidth="1"/>
    <col min="7684" max="7684" width="13.140625" style="279" customWidth="1"/>
    <col min="7685" max="7685" width="13.5703125" style="279" customWidth="1"/>
    <col min="7686" max="7686" width="15.7109375" style="279" customWidth="1"/>
    <col min="7687" max="7687" width="14.85546875" style="279" customWidth="1"/>
    <col min="7688" max="7688" width="3" style="279" customWidth="1"/>
    <col min="7689" max="7689" width="14.28515625" style="279" customWidth="1"/>
    <col min="7690" max="7690" width="13.140625" style="279" customWidth="1"/>
    <col min="7691" max="7691" width="13.5703125" style="279" customWidth="1"/>
    <col min="7692" max="7692" width="18.5703125" style="279" customWidth="1"/>
    <col min="7693" max="7693" width="15.140625" style="279" customWidth="1"/>
    <col min="7694" max="7694" width="6.85546875" style="279" customWidth="1"/>
    <col min="7695" max="7936" width="10.28515625" style="279"/>
    <col min="7937" max="7937" width="33" style="279" customWidth="1"/>
    <col min="7938" max="7938" width="15.7109375" style="279" customWidth="1"/>
    <col min="7939" max="7939" width="14.85546875" style="279" customWidth="1"/>
    <col min="7940" max="7940" width="13.140625" style="279" customWidth="1"/>
    <col min="7941" max="7941" width="13.5703125" style="279" customWidth="1"/>
    <col min="7942" max="7942" width="15.7109375" style="279" customWidth="1"/>
    <col min="7943" max="7943" width="14.85546875" style="279" customWidth="1"/>
    <col min="7944" max="7944" width="3" style="279" customWidth="1"/>
    <col min="7945" max="7945" width="14.28515625" style="279" customWidth="1"/>
    <col min="7946" max="7946" width="13.140625" style="279" customWidth="1"/>
    <col min="7947" max="7947" width="13.5703125" style="279" customWidth="1"/>
    <col min="7948" max="7948" width="18.5703125" style="279" customWidth="1"/>
    <col min="7949" max="7949" width="15.140625" style="279" customWidth="1"/>
    <col min="7950" max="7950" width="6.85546875" style="279" customWidth="1"/>
    <col min="7951" max="8192" width="10.28515625" style="279"/>
    <col min="8193" max="8193" width="33" style="279" customWidth="1"/>
    <col min="8194" max="8194" width="15.7109375" style="279" customWidth="1"/>
    <col min="8195" max="8195" width="14.85546875" style="279" customWidth="1"/>
    <col min="8196" max="8196" width="13.140625" style="279" customWidth="1"/>
    <col min="8197" max="8197" width="13.5703125" style="279" customWidth="1"/>
    <col min="8198" max="8198" width="15.7109375" style="279" customWidth="1"/>
    <col min="8199" max="8199" width="14.85546875" style="279" customWidth="1"/>
    <col min="8200" max="8200" width="3" style="279" customWidth="1"/>
    <col min="8201" max="8201" width="14.28515625" style="279" customWidth="1"/>
    <col min="8202" max="8202" width="13.140625" style="279" customWidth="1"/>
    <col min="8203" max="8203" width="13.5703125" style="279" customWidth="1"/>
    <col min="8204" max="8204" width="18.5703125" style="279" customWidth="1"/>
    <col min="8205" max="8205" width="15.140625" style="279" customWidth="1"/>
    <col min="8206" max="8206" width="6.85546875" style="279" customWidth="1"/>
    <col min="8207" max="8448" width="10.28515625" style="279"/>
    <col min="8449" max="8449" width="33" style="279" customWidth="1"/>
    <col min="8450" max="8450" width="15.7109375" style="279" customWidth="1"/>
    <col min="8451" max="8451" width="14.85546875" style="279" customWidth="1"/>
    <col min="8452" max="8452" width="13.140625" style="279" customWidth="1"/>
    <col min="8453" max="8453" width="13.5703125" style="279" customWidth="1"/>
    <col min="8454" max="8454" width="15.7109375" style="279" customWidth="1"/>
    <col min="8455" max="8455" width="14.85546875" style="279" customWidth="1"/>
    <col min="8456" max="8456" width="3" style="279" customWidth="1"/>
    <col min="8457" max="8457" width="14.28515625" style="279" customWidth="1"/>
    <col min="8458" max="8458" width="13.140625" style="279" customWidth="1"/>
    <col min="8459" max="8459" width="13.5703125" style="279" customWidth="1"/>
    <col min="8460" max="8460" width="18.5703125" style="279" customWidth="1"/>
    <col min="8461" max="8461" width="15.140625" style="279" customWidth="1"/>
    <col min="8462" max="8462" width="6.85546875" style="279" customWidth="1"/>
    <col min="8463" max="8704" width="10.28515625" style="279"/>
    <col min="8705" max="8705" width="33" style="279" customWidth="1"/>
    <col min="8706" max="8706" width="15.7109375" style="279" customWidth="1"/>
    <col min="8707" max="8707" width="14.85546875" style="279" customWidth="1"/>
    <col min="8708" max="8708" width="13.140625" style="279" customWidth="1"/>
    <col min="8709" max="8709" width="13.5703125" style="279" customWidth="1"/>
    <col min="8710" max="8710" width="15.7109375" style="279" customWidth="1"/>
    <col min="8711" max="8711" width="14.85546875" style="279" customWidth="1"/>
    <col min="8712" max="8712" width="3" style="279" customWidth="1"/>
    <col min="8713" max="8713" width="14.28515625" style="279" customWidth="1"/>
    <col min="8714" max="8714" width="13.140625" style="279" customWidth="1"/>
    <col min="8715" max="8715" width="13.5703125" style="279" customWidth="1"/>
    <col min="8716" max="8716" width="18.5703125" style="279" customWidth="1"/>
    <col min="8717" max="8717" width="15.140625" style="279" customWidth="1"/>
    <col min="8718" max="8718" width="6.85546875" style="279" customWidth="1"/>
    <col min="8719" max="8960" width="10.28515625" style="279"/>
    <col min="8961" max="8961" width="33" style="279" customWidth="1"/>
    <col min="8962" max="8962" width="15.7109375" style="279" customWidth="1"/>
    <col min="8963" max="8963" width="14.85546875" style="279" customWidth="1"/>
    <col min="8964" max="8964" width="13.140625" style="279" customWidth="1"/>
    <col min="8965" max="8965" width="13.5703125" style="279" customWidth="1"/>
    <col min="8966" max="8966" width="15.7109375" style="279" customWidth="1"/>
    <col min="8967" max="8967" width="14.85546875" style="279" customWidth="1"/>
    <col min="8968" max="8968" width="3" style="279" customWidth="1"/>
    <col min="8969" max="8969" width="14.28515625" style="279" customWidth="1"/>
    <col min="8970" max="8970" width="13.140625" style="279" customWidth="1"/>
    <col min="8971" max="8971" width="13.5703125" style="279" customWidth="1"/>
    <col min="8972" max="8972" width="18.5703125" style="279" customWidth="1"/>
    <col min="8973" max="8973" width="15.140625" style="279" customWidth="1"/>
    <col min="8974" max="8974" width="6.85546875" style="279" customWidth="1"/>
    <col min="8975" max="9216" width="10.28515625" style="279"/>
    <col min="9217" max="9217" width="33" style="279" customWidth="1"/>
    <col min="9218" max="9218" width="15.7109375" style="279" customWidth="1"/>
    <col min="9219" max="9219" width="14.85546875" style="279" customWidth="1"/>
    <col min="9220" max="9220" width="13.140625" style="279" customWidth="1"/>
    <col min="9221" max="9221" width="13.5703125" style="279" customWidth="1"/>
    <col min="9222" max="9222" width="15.7109375" style="279" customWidth="1"/>
    <col min="9223" max="9223" width="14.85546875" style="279" customWidth="1"/>
    <col min="9224" max="9224" width="3" style="279" customWidth="1"/>
    <col min="9225" max="9225" width="14.28515625" style="279" customWidth="1"/>
    <col min="9226" max="9226" width="13.140625" style="279" customWidth="1"/>
    <col min="9227" max="9227" width="13.5703125" style="279" customWidth="1"/>
    <col min="9228" max="9228" width="18.5703125" style="279" customWidth="1"/>
    <col min="9229" max="9229" width="15.140625" style="279" customWidth="1"/>
    <col min="9230" max="9230" width="6.85546875" style="279" customWidth="1"/>
    <col min="9231" max="9472" width="10.28515625" style="279"/>
    <col min="9473" max="9473" width="33" style="279" customWidth="1"/>
    <col min="9474" max="9474" width="15.7109375" style="279" customWidth="1"/>
    <col min="9475" max="9475" width="14.85546875" style="279" customWidth="1"/>
    <col min="9476" max="9476" width="13.140625" style="279" customWidth="1"/>
    <col min="9477" max="9477" width="13.5703125" style="279" customWidth="1"/>
    <col min="9478" max="9478" width="15.7109375" style="279" customWidth="1"/>
    <col min="9479" max="9479" width="14.85546875" style="279" customWidth="1"/>
    <col min="9480" max="9480" width="3" style="279" customWidth="1"/>
    <col min="9481" max="9481" width="14.28515625" style="279" customWidth="1"/>
    <col min="9482" max="9482" width="13.140625" style="279" customWidth="1"/>
    <col min="9483" max="9483" width="13.5703125" style="279" customWidth="1"/>
    <col min="9484" max="9484" width="18.5703125" style="279" customWidth="1"/>
    <col min="9485" max="9485" width="15.140625" style="279" customWidth="1"/>
    <col min="9486" max="9486" width="6.85546875" style="279" customWidth="1"/>
    <col min="9487" max="9728" width="10.28515625" style="279"/>
    <col min="9729" max="9729" width="33" style="279" customWidth="1"/>
    <col min="9730" max="9730" width="15.7109375" style="279" customWidth="1"/>
    <col min="9731" max="9731" width="14.85546875" style="279" customWidth="1"/>
    <col min="9732" max="9732" width="13.140625" style="279" customWidth="1"/>
    <col min="9733" max="9733" width="13.5703125" style="279" customWidth="1"/>
    <col min="9734" max="9734" width="15.7109375" style="279" customWidth="1"/>
    <col min="9735" max="9735" width="14.85546875" style="279" customWidth="1"/>
    <col min="9736" max="9736" width="3" style="279" customWidth="1"/>
    <col min="9737" max="9737" width="14.28515625" style="279" customWidth="1"/>
    <col min="9738" max="9738" width="13.140625" style="279" customWidth="1"/>
    <col min="9739" max="9739" width="13.5703125" style="279" customWidth="1"/>
    <col min="9740" max="9740" width="18.5703125" style="279" customWidth="1"/>
    <col min="9741" max="9741" width="15.140625" style="279" customWidth="1"/>
    <col min="9742" max="9742" width="6.85546875" style="279" customWidth="1"/>
    <col min="9743" max="9984" width="10.28515625" style="279"/>
    <col min="9985" max="9985" width="33" style="279" customWidth="1"/>
    <col min="9986" max="9986" width="15.7109375" style="279" customWidth="1"/>
    <col min="9987" max="9987" width="14.85546875" style="279" customWidth="1"/>
    <col min="9988" max="9988" width="13.140625" style="279" customWidth="1"/>
    <col min="9989" max="9989" width="13.5703125" style="279" customWidth="1"/>
    <col min="9990" max="9990" width="15.7109375" style="279" customWidth="1"/>
    <col min="9991" max="9991" width="14.85546875" style="279" customWidth="1"/>
    <col min="9992" max="9992" width="3" style="279" customWidth="1"/>
    <col min="9993" max="9993" width="14.28515625" style="279" customWidth="1"/>
    <col min="9994" max="9994" width="13.140625" style="279" customWidth="1"/>
    <col min="9995" max="9995" width="13.5703125" style="279" customWidth="1"/>
    <col min="9996" max="9996" width="18.5703125" style="279" customWidth="1"/>
    <col min="9997" max="9997" width="15.140625" style="279" customWidth="1"/>
    <col min="9998" max="9998" width="6.85546875" style="279" customWidth="1"/>
    <col min="9999" max="10240" width="10.28515625" style="279"/>
    <col min="10241" max="10241" width="33" style="279" customWidth="1"/>
    <col min="10242" max="10242" width="15.7109375" style="279" customWidth="1"/>
    <col min="10243" max="10243" width="14.85546875" style="279" customWidth="1"/>
    <col min="10244" max="10244" width="13.140625" style="279" customWidth="1"/>
    <col min="10245" max="10245" width="13.5703125" style="279" customWidth="1"/>
    <col min="10246" max="10246" width="15.7109375" style="279" customWidth="1"/>
    <col min="10247" max="10247" width="14.85546875" style="279" customWidth="1"/>
    <col min="10248" max="10248" width="3" style="279" customWidth="1"/>
    <col min="10249" max="10249" width="14.28515625" style="279" customWidth="1"/>
    <col min="10250" max="10250" width="13.140625" style="279" customWidth="1"/>
    <col min="10251" max="10251" width="13.5703125" style="279" customWidth="1"/>
    <col min="10252" max="10252" width="18.5703125" style="279" customWidth="1"/>
    <col min="10253" max="10253" width="15.140625" style="279" customWidth="1"/>
    <col min="10254" max="10254" width="6.85546875" style="279" customWidth="1"/>
    <col min="10255" max="10496" width="10.28515625" style="279"/>
    <col min="10497" max="10497" width="33" style="279" customWidth="1"/>
    <col min="10498" max="10498" width="15.7109375" style="279" customWidth="1"/>
    <col min="10499" max="10499" width="14.85546875" style="279" customWidth="1"/>
    <col min="10500" max="10500" width="13.140625" style="279" customWidth="1"/>
    <col min="10501" max="10501" width="13.5703125" style="279" customWidth="1"/>
    <col min="10502" max="10502" width="15.7109375" style="279" customWidth="1"/>
    <col min="10503" max="10503" width="14.85546875" style="279" customWidth="1"/>
    <col min="10504" max="10504" width="3" style="279" customWidth="1"/>
    <col min="10505" max="10505" width="14.28515625" style="279" customWidth="1"/>
    <col min="10506" max="10506" width="13.140625" style="279" customWidth="1"/>
    <col min="10507" max="10507" width="13.5703125" style="279" customWidth="1"/>
    <col min="10508" max="10508" width="18.5703125" style="279" customWidth="1"/>
    <col min="10509" max="10509" width="15.140625" style="279" customWidth="1"/>
    <col min="10510" max="10510" width="6.85546875" style="279" customWidth="1"/>
    <col min="10511" max="10752" width="10.28515625" style="279"/>
    <col min="10753" max="10753" width="33" style="279" customWidth="1"/>
    <col min="10754" max="10754" width="15.7109375" style="279" customWidth="1"/>
    <col min="10755" max="10755" width="14.85546875" style="279" customWidth="1"/>
    <col min="10756" max="10756" width="13.140625" style="279" customWidth="1"/>
    <col min="10757" max="10757" width="13.5703125" style="279" customWidth="1"/>
    <col min="10758" max="10758" width="15.7109375" style="279" customWidth="1"/>
    <col min="10759" max="10759" width="14.85546875" style="279" customWidth="1"/>
    <col min="10760" max="10760" width="3" style="279" customWidth="1"/>
    <col min="10761" max="10761" width="14.28515625" style="279" customWidth="1"/>
    <col min="10762" max="10762" width="13.140625" style="279" customWidth="1"/>
    <col min="10763" max="10763" width="13.5703125" style="279" customWidth="1"/>
    <col min="10764" max="10764" width="18.5703125" style="279" customWidth="1"/>
    <col min="10765" max="10765" width="15.140625" style="279" customWidth="1"/>
    <col min="10766" max="10766" width="6.85546875" style="279" customWidth="1"/>
    <col min="10767" max="11008" width="10.28515625" style="279"/>
    <col min="11009" max="11009" width="33" style="279" customWidth="1"/>
    <col min="11010" max="11010" width="15.7109375" style="279" customWidth="1"/>
    <col min="11011" max="11011" width="14.85546875" style="279" customWidth="1"/>
    <col min="11012" max="11012" width="13.140625" style="279" customWidth="1"/>
    <col min="11013" max="11013" width="13.5703125" style="279" customWidth="1"/>
    <col min="11014" max="11014" width="15.7109375" style="279" customWidth="1"/>
    <col min="11015" max="11015" width="14.85546875" style="279" customWidth="1"/>
    <col min="11016" max="11016" width="3" style="279" customWidth="1"/>
    <col min="11017" max="11017" width="14.28515625" style="279" customWidth="1"/>
    <col min="11018" max="11018" width="13.140625" style="279" customWidth="1"/>
    <col min="11019" max="11019" width="13.5703125" style="279" customWidth="1"/>
    <col min="11020" max="11020" width="18.5703125" style="279" customWidth="1"/>
    <col min="11021" max="11021" width="15.140625" style="279" customWidth="1"/>
    <col min="11022" max="11022" width="6.85546875" style="279" customWidth="1"/>
    <col min="11023" max="11264" width="10.28515625" style="279"/>
    <col min="11265" max="11265" width="33" style="279" customWidth="1"/>
    <col min="11266" max="11266" width="15.7109375" style="279" customWidth="1"/>
    <col min="11267" max="11267" width="14.85546875" style="279" customWidth="1"/>
    <col min="11268" max="11268" width="13.140625" style="279" customWidth="1"/>
    <col min="11269" max="11269" width="13.5703125" style="279" customWidth="1"/>
    <col min="11270" max="11270" width="15.7109375" style="279" customWidth="1"/>
    <col min="11271" max="11271" width="14.85546875" style="279" customWidth="1"/>
    <col min="11272" max="11272" width="3" style="279" customWidth="1"/>
    <col min="11273" max="11273" width="14.28515625" style="279" customWidth="1"/>
    <col min="11274" max="11274" width="13.140625" style="279" customWidth="1"/>
    <col min="11275" max="11275" width="13.5703125" style="279" customWidth="1"/>
    <col min="11276" max="11276" width="18.5703125" style="279" customWidth="1"/>
    <col min="11277" max="11277" width="15.140625" style="279" customWidth="1"/>
    <col min="11278" max="11278" width="6.85546875" style="279" customWidth="1"/>
    <col min="11279" max="11520" width="10.28515625" style="279"/>
    <col min="11521" max="11521" width="33" style="279" customWidth="1"/>
    <col min="11522" max="11522" width="15.7109375" style="279" customWidth="1"/>
    <col min="11523" max="11523" width="14.85546875" style="279" customWidth="1"/>
    <col min="11524" max="11524" width="13.140625" style="279" customWidth="1"/>
    <col min="11525" max="11525" width="13.5703125" style="279" customWidth="1"/>
    <col min="11526" max="11526" width="15.7109375" style="279" customWidth="1"/>
    <col min="11527" max="11527" width="14.85546875" style="279" customWidth="1"/>
    <col min="11528" max="11528" width="3" style="279" customWidth="1"/>
    <col min="11529" max="11529" width="14.28515625" style="279" customWidth="1"/>
    <col min="11530" max="11530" width="13.140625" style="279" customWidth="1"/>
    <col min="11531" max="11531" width="13.5703125" style="279" customWidth="1"/>
    <col min="11532" max="11532" width="18.5703125" style="279" customWidth="1"/>
    <col min="11533" max="11533" width="15.140625" style="279" customWidth="1"/>
    <col min="11534" max="11534" width="6.85546875" style="279" customWidth="1"/>
    <col min="11535" max="11776" width="10.28515625" style="279"/>
    <col min="11777" max="11777" width="33" style="279" customWidth="1"/>
    <col min="11778" max="11778" width="15.7109375" style="279" customWidth="1"/>
    <col min="11779" max="11779" width="14.85546875" style="279" customWidth="1"/>
    <col min="11780" max="11780" width="13.140625" style="279" customWidth="1"/>
    <col min="11781" max="11781" width="13.5703125" style="279" customWidth="1"/>
    <col min="11782" max="11782" width="15.7109375" style="279" customWidth="1"/>
    <col min="11783" max="11783" width="14.85546875" style="279" customWidth="1"/>
    <col min="11784" max="11784" width="3" style="279" customWidth="1"/>
    <col min="11785" max="11785" width="14.28515625" style="279" customWidth="1"/>
    <col min="11786" max="11786" width="13.140625" style="279" customWidth="1"/>
    <col min="11787" max="11787" width="13.5703125" style="279" customWidth="1"/>
    <col min="11788" max="11788" width="18.5703125" style="279" customWidth="1"/>
    <col min="11789" max="11789" width="15.140625" style="279" customWidth="1"/>
    <col min="11790" max="11790" width="6.85546875" style="279" customWidth="1"/>
    <col min="11791" max="12032" width="10.28515625" style="279"/>
    <col min="12033" max="12033" width="33" style="279" customWidth="1"/>
    <col min="12034" max="12034" width="15.7109375" style="279" customWidth="1"/>
    <col min="12035" max="12035" width="14.85546875" style="279" customWidth="1"/>
    <col min="12036" max="12036" width="13.140625" style="279" customWidth="1"/>
    <col min="12037" max="12037" width="13.5703125" style="279" customWidth="1"/>
    <col min="12038" max="12038" width="15.7109375" style="279" customWidth="1"/>
    <col min="12039" max="12039" width="14.85546875" style="279" customWidth="1"/>
    <col min="12040" max="12040" width="3" style="279" customWidth="1"/>
    <col min="12041" max="12041" width="14.28515625" style="279" customWidth="1"/>
    <col min="12042" max="12042" width="13.140625" style="279" customWidth="1"/>
    <col min="12043" max="12043" width="13.5703125" style="279" customWidth="1"/>
    <col min="12044" max="12044" width="18.5703125" style="279" customWidth="1"/>
    <col min="12045" max="12045" width="15.140625" style="279" customWidth="1"/>
    <col min="12046" max="12046" width="6.85546875" style="279" customWidth="1"/>
    <col min="12047" max="12288" width="10.28515625" style="279"/>
    <col min="12289" max="12289" width="33" style="279" customWidth="1"/>
    <col min="12290" max="12290" width="15.7109375" style="279" customWidth="1"/>
    <col min="12291" max="12291" width="14.85546875" style="279" customWidth="1"/>
    <col min="12292" max="12292" width="13.140625" style="279" customWidth="1"/>
    <col min="12293" max="12293" width="13.5703125" style="279" customWidth="1"/>
    <col min="12294" max="12294" width="15.7109375" style="279" customWidth="1"/>
    <col min="12295" max="12295" width="14.85546875" style="279" customWidth="1"/>
    <col min="12296" max="12296" width="3" style="279" customWidth="1"/>
    <col min="12297" max="12297" width="14.28515625" style="279" customWidth="1"/>
    <col min="12298" max="12298" width="13.140625" style="279" customWidth="1"/>
    <col min="12299" max="12299" width="13.5703125" style="279" customWidth="1"/>
    <col min="12300" max="12300" width="18.5703125" style="279" customWidth="1"/>
    <col min="12301" max="12301" width="15.140625" style="279" customWidth="1"/>
    <col min="12302" max="12302" width="6.85546875" style="279" customWidth="1"/>
    <col min="12303" max="12544" width="10.28515625" style="279"/>
    <col min="12545" max="12545" width="33" style="279" customWidth="1"/>
    <col min="12546" max="12546" width="15.7109375" style="279" customWidth="1"/>
    <col min="12547" max="12547" width="14.85546875" style="279" customWidth="1"/>
    <col min="12548" max="12548" width="13.140625" style="279" customWidth="1"/>
    <col min="12549" max="12549" width="13.5703125" style="279" customWidth="1"/>
    <col min="12550" max="12550" width="15.7109375" style="279" customWidth="1"/>
    <col min="12551" max="12551" width="14.85546875" style="279" customWidth="1"/>
    <col min="12552" max="12552" width="3" style="279" customWidth="1"/>
    <col min="12553" max="12553" width="14.28515625" style="279" customWidth="1"/>
    <col min="12554" max="12554" width="13.140625" style="279" customWidth="1"/>
    <col min="12555" max="12555" width="13.5703125" style="279" customWidth="1"/>
    <col min="12556" max="12556" width="18.5703125" style="279" customWidth="1"/>
    <col min="12557" max="12557" width="15.140625" style="279" customWidth="1"/>
    <col min="12558" max="12558" width="6.85546875" style="279" customWidth="1"/>
    <col min="12559" max="12800" width="10.28515625" style="279"/>
    <col min="12801" max="12801" width="33" style="279" customWidth="1"/>
    <col min="12802" max="12802" width="15.7109375" style="279" customWidth="1"/>
    <col min="12803" max="12803" width="14.85546875" style="279" customWidth="1"/>
    <col min="12804" max="12804" width="13.140625" style="279" customWidth="1"/>
    <col min="12805" max="12805" width="13.5703125" style="279" customWidth="1"/>
    <col min="12806" max="12806" width="15.7109375" style="279" customWidth="1"/>
    <col min="12807" max="12807" width="14.85546875" style="279" customWidth="1"/>
    <col min="12808" max="12808" width="3" style="279" customWidth="1"/>
    <col min="12809" max="12809" width="14.28515625" style="279" customWidth="1"/>
    <col min="12810" max="12810" width="13.140625" style="279" customWidth="1"/>
    <col min="12811" max="12811" width="13.5703125" style="279" customWidth="1"/>
    <col min="12812" max="12812" width="18.5703125" style="279" customWidth="1"/>
    <col min="12813" max="12813" width="15.140625" style="279" customWidth="1"/>
    <col min="12814" max="12814" width="6.85546875" style="279" customWidth="1"/>
    <col min="12815" max="13056" width="10.28515625" style="279"/>
    <col min="13057" max="13057" width="33" style="279" customWidth="1"/>
    <col min="13058" max="13058" width="15.7109375" style="279" customWidth="1"/>
    <col min="13059" max="13059" width="14.85546875" style="279" customWidth="1"/>
    <col min="13060" max="13060" width="13.140625" style="279" customWidth="1"/>
    <col min="13061" max="13061" width="13.5703125" style="279" customWidth="1"/>
    <col min="13062" max="13062" width="15.7109375" style="279" customWidth="1"/>
    <col min="13063" max="13063" width="14.85546875" style="279" customWidth="1"/>
    <col min="13064" max="13064" width="3" style="279" customWidth="1"/>
    <col min="13065" max="13065" width="14.28515625" style="279" customWidth="1"/>
    <col min="13066" max="13066" width="13.140625" style="279" customWidth="1"/>
    <col min="13067" max="13067" width="13.5703125" style="279" customWidth="1"/>
    <col min="13068" max="13068" width="18.5703125" style="279" customWidth="1"/>
    <col min="13069" max="13069" width="15.140625" style="279" customWidth="1"/>
    <col min="13070" max="13070" width="6.85546875" style="279" customWidth="1"/>
    <col min="13071" max="13312" width="10.28515625" style="279"/>
    <col min="13313" max="13313" width="33" style="279" customWidth="1"/>
    <col min="13314" max="13314" width="15.7109375" style="279" customWidth="1"/>
    <col min="13315" max="13315" width="14.85546875" style="279" customWidth="1"/>
    <col min="13316" max="13316" width="13.140625" style="279" customWidth="1"/>
    <col min="13317" max="13317" width="13.5703125" style="279" customWidth="1"/>
    <col min="13318" max="13318" width="15.7109375" style="279" customWidth="1"/>
    <col min="13319" max="13319" width="14.85546875" style="279" customWidth="1"/>
    <col min="13320" max="13320" width="3" style="279" customWidth="1"/>
    <col min="13321" max="13321" width="14.28515625" style="279" customWidth="1"/>
    <col min="13322" max="13322" width="13.140625" style="279" customWidth="1"/>
    <col min="13323" max="13323" width="13.5703125" style="279" customWidth="1"/>
    <col min="13324" max="13324" width="18.5703125" style="279" customWidth="1"/>
    <col min="13325" max="13325" width="15.140625" style="279" customWidth="1"/>
    <col min="13326" max="13326" width="6.85546875" style="279" customWidth="1"/>
    <col min="13327" max="13568" width="10.28515625" style="279"/>
    <col min="13569" max="13569" width="33" style="279" customWidth="1"/>
    <col min="13570" max="13570" width="15.7109375" style="279" customWidth="1"/>
    <col min="13571" max="13571" width="14.85546875" style="279" customWidth="1"/>
    <col min="13572" max="13572" width="13.140625" style="279" customWidth="1"/>
    <col min="13573" max="13573" width="13.5703125" style="279" customWidth="1"/>
    <col min="13574" max="13574" width="15.7109375" style="279" customWidth="1"/>
    <col min="13575" max="13575" width="14.85546875" style="279" customWidth="1"/>
    <col min="13576" max="13576" width="3" style="279" customWidth="1"/>
    <col min="13577" max="13577" width="14.28515625" style="279" customWidth="1"/>
    <col min="13578" max="13578" width="13.140625" style="279" customWidth="1"/>
    <col min="13579" max="13579" width="13.5703125" style="279" customWidth="1"/>
    <col min="13580" max="13580" width="18.5703125" style="279" customWidth="1"/>
    <col min="13581" max="13581" width="15.140625" style="279" customWidth="1"/>
    <col min="13582" max="13582" width="6.85546875" style="279" customWidth="1"/>
    <col min="13583" max="13824" width="10.28515625" style="279"/>
    <col min="13825" max="13825" width="33" style="279" customWidth="1"/>
    <col min="13826" max="13826" width="15.7109375" style="279" customWidth="1"/>
    <col min="13827" max="13827" width="14.85546875" style="279" customWidth="1"/>
    <col min="13828" max="13828" width="13.140625" style="279" customWidth="1"/>
    <col min="13829" max="13829" width="13.5703125" style="279" customWidth="1"/>
    <col min="13830" max="13830" width="15.7109375" style="279" customWidth="1"/>
    <col min="13831" max="13831" width="14.85546875" style="279" customWidth="1"/>
    <col min="13832" max="13832" width="3" style="279" customWidth="1"/>
    <col min="13833" max="13833" width="14.28515625" style="279" customWidth="1"/>
    <col min="13834" max="13834" width="13.140625" style="279" customWidth="1"/>
    <col min="13835" max="13835" width="13.5703125" style="279" customWidth="1"/>
    <col min="13836" max="13836" width="18.5703125" style="279" customWidth="1"/>
    <col min="13837" max="13837" width="15.140625" style="279" customWidth="1"/>
    <col min="13838" max="13838" width="6.85546875" style="279" customWidth="1"/>
    <col min="13839" max="14080" width="10.28515625" style="279"/>
    <col min="14081" max="14081" width="33" style="279" customWidth="1"/>
    <col min="14082" max="14082" width="15.7109375" style="279" customWidth="1"/>
    <col min="14083" max="14083" width="14.85546875" style="279" customWidth="1"/>
    <col min="14084" max="14084" width="13.140625" style="279" customWidth="1"/>
    <col min="14085" max="14085" width="13.5703125" style="279" customWidth="1"/>
    <col min="14086" max="14086" width="15.7109375" style="279" customWidth="1"/>
    <col min="14087" max="14087" width="14.85546875" style="279" customWidth="1"/>
    <col min="14088" max="14088" width="3" style="279" customWidth="1"/>
    <col min="14089" max="14089" width="14.28515625" style="279" customWidth="1"/>
    <col min="14090" max="14090" width="13.140625" style="279" customWidth="1"/>
    <col min="14091" max="14091" width="13.5703125" style="279" customWidth="1"/>
    <col min="14092" max="14092" width="18.5703125" style="279" customWidth="1"/>
    <col min="14093" max="14093" width="15.140625" style="279" customWidth="1"/>
    <col min="14094" max="14094" width="6.85546875" style="279" customWidth="1"/>
    <col min="14095" max="14336" width="10.28515625" style="279"/>
    <col min="14337" max="14337" width="33" style="279" customWidth="1"/>
    <col min="14338" max="14338" width="15.7109375" style="279" customWidth="1"/>
    <col min="14339" max="14339" width="14.85546875" style="279" customWidth="1"/>
    <col min="14340" max="14340" width="13.140625" style="279" customWidth="1"/>
    <col min="14341" max="14341" width="13.5703125" style="279" customWidth="1"/>
    <col min="14342" max="14342" width="15.7109375" style="279" customWidth="1"/>
    <col min="14343" max="14343" width="14.85546875" style="279" customWidth="1"/>
    <col min="14344" max="14344" width="3" style="279" customWidth="1"/>
    <col min="14345" max="14345" width="14.28515625" style="279" customWidth="1"/>
    <col min="14346" max="14346" width="13.140625" style="279" customWidth="1"/>
    <col min="14347" max="14347" width="13.5703125" style="279" customWidth="1"/>
    <col min="14348" max="14348" width="18.5703125" style="279" customWidth="1"/>
    <col min="14349" max="14349" width="15.140625" style="279" customWidth="1"/>
    <col min="14350" max="14350" width="6.85546875" style="279" customWidth="1"/>
    <col min="14351" max="14592" width="10.28515625" style="279"/>
    <col min="14593" max="14593" width="33" style="279" customWidth="1"/>
    <col min="14594" max="14594" width="15.7109375" style="279" customWidth="1"/>
    <col min="14595" max="14595" width="14.85546875" style="279" customWidth="1"/>
    <col min="14596" max="14596" width="13.140625" style="279" customWidth="1"/>
    <col min="14597" max="14597" width="13.5703125" style="279" customWidth="1"/>
    <col min="14598" max="14598" width="15.7109375" style="279" customWidth="1"/>
    <col min="14599" max="14599" width="14.85546875" style="279" customWidth="1"/>
    <col min="14600" max="14600" width="3" style="279" customWidth="1"/>
    <col min="14601" max="14601" width="14.28515625" style="279" customWidth="1"/>
    <col min="14602" max="14602" width="13.140625" style="279" customWidth="1"/>
    <col min="14603" max="14603" width="13.5703125" style="279" customWidth="1"/>
    <col min="14604" max="14604" width="18.5703125" style="279" customWidth="1"/>
    <col min="14605" max="14605" width="15.140625" style="279" customWidth="1"/>
    <col min="14606" max="14606" width="6.85546875" style="279" customWidth="1"/>
    <col min="14607" max="14848" width="10.28515625" style="279"/>
    <col min="14849" max="14849" width="33" style="279" customWidth="1"/>
    <col min="14850" max="14850" width="15.7109375" style="279" customWidth="1"/>
    <col min="14851" max="14851" width="14.85546875" style="279" customWidth="1"/>
    <col min="14852" max="14852" width="13.140625" style="279" customWidth="1"/>
    <col min="14853" max="14853" width="13.5703125" style="279" customWidth="1"/>
    <col min="14854" max="14854" width="15.7109375" style="279" customWidth="1"/>
    <col min="14855" max="14855" width="14.85546875" style="279" customWidth="1"/>
    <col min="14856" max="14856" width="3" style="279" customWidth="1"/>
    <col min="14857" max="14857" width="14.28515625" style="279" customWidth="1"/>
    <col min="14858" max="14858" width="13.140625" style="279" customWidth="1"/>
    <col min="14859" max="14859" width="13.5703125" style="279" customWidth="1"/>
    <col min="14860" max="14860" width="18.5703125" style="279" customWidth="1"/>
    <col min="14861" max="14861" width="15.140625" style="279" customWidth="1"/>
    <col min="14862" max="14862" width="6.85546875" style="279" customWidth="1"/>
    <col min="14863" max="15104" width="10.28515625" style="279"/>
    <col min="15105" max="15105" width="33" style="279" customWidth="1"/>
    <col min="15106" max="15106" width="15.7109375" style="279" customWidth="1"/>
    <col min="15107" max="15107" width="14.85546875" style="279" customWidth="1"/>
    <col min="15108" max="15108" width="13.140625" style="279" customWidth="1"/>
    <col min="15109" max="15109" width="13.5703125" style="279" customWidth="1"/>
    <col min="15110" max="15110" width="15.7109375" style="279" customWidth="1"/>
    <col min="15111" max="15111" width="14.85546875" style="279" customWidth="1"/>
    <col min="15112" max="15112" width="3" style="279" customWidth="1"/>
    <col min="15113" max="15113" width="14.28515625" style="279" customWidth="1"/>
    <col min="15114" max="15114" width="13.140625" style="279" customWidth="1"/>
    <col min="15115" max="15115" width="13.5703125" style="279" customWidth="1"/>
    <col min="15116" max="15116" width="18.5703125" style="279" customWidth="1"/>
    <col min="15117" max="15117" width="15.140625" style="279" customWidth="1"/>
    <col min="15118" max="15118" width="6.85546875" style="279" customWidth="1"/>
    <col min="15119" max="15360" width="10.28515625" style="279"/>
    <col min="15361" max="15361" width="33" style="279" customWidth="1"/>
    <col min="15362" max="15362" width="15.7109375" style="279" customWidth="1"/>
    <col min="15363" max="15363" width="14.85546875" style="279" customWidth="1"/>
    <col min="15364" max="15364" width="13.140625" style="279" customWidth="1"/>
    <col min="15365" max="15365" width="13.5703125" style="279" customWidth="1"/>
    <col min="15366" max="15366" width="15.7109375" style="279" customWidth="1"/>
    <col min="15367" max="15367" width="14.85546875" style="279" customWidth="1"/>
    <col min="15368" max="15368" width="3" style="279" customWidth="1"/>
    <col min="15369" max="15369" width="14.28515625" style="279" customWidth="1"/>
    <col min="15370" max="15370" width="13.140625" style="279" customWidth="1"/>
    <col min="15371" max="15371" width="13.5703125" style="279" customWidth="1"/>
    <col min="15372" max="15372" width="18.5703125" style="279" customWidth="1"/>
    <col min="15373" max="15373" width="15.140625" style="279" customWidth="1"/>
    <col min="15374" max="15374" width="6.85546875" style="279" customWidth="1"/>
    <col min="15375" max="15616" width="10.28515625" style="279"/>
    <col min="15617" max="15617" width="33" style="279" customWidth="1"/>
    <col min="15618" max="15618" width="15.7109375" style="279" customWidth="1"/>
    <col min="15619" max="15619" width="14.85546875" style="279" customWidth="1"/>
    <col min="15620" max="15620" width="13.140625" style="279" customWidth="1"/>
    <col min="15621" max="15621" width="13.5703125" style="279" customWidth="1"/>
    <col min="15622" max="15622" width="15.7109375" style="279" customWidth="1"/>
    <col min="15623" max="15623" width="14.85546875" style="279" customWidth="1"/>
    <col min="15624" max="15624" width="3" style="279" customWidth="1"/>
    <col min="15625" max="15625" width="14.28515625" style="279" customWidth="1"/>
    <col min="15626" max="15626" width="13.140625" style="279" customWidth="1"/>
    <col min="15627" max="15627" width="13.5703125" style="279" customWidth="1"/>
    <col min="15628" max="15628" width="18.5703125" style="279" customWidth="1"/>
    <col min="15629" max="15629" width="15.140625" style="279" customWidth="1"/>
    <col min="15630" max="15630" width="6.85546875" style="279" customWidth="1"/>
    <col min="15631" max="15872" width="10.28515625" style="279"/>
    <col min="15873" max="15873" width="33" style="279" customWidth="1"/>
    <col min="15874" max="15874" width="15.7109375" style="279" customWidth="1"/>
    <col min="15875" max="15875" width="14.85546875" style="279" customWidth="1"/>
    <col min="15876" max="15876" width="13.140625" style="279" customWidth="1"/>
    <col min="15877" max="15877" width="13.5703125" style="279" customWidth="1"/>
    <col min="15878" max="15878" width="15.7109375" style="279" customWidth="1"/>
    <col min="15879" max="15879" width="14.85546875" style="279" customWidth="1"/>
    <col min="15880" max="15880" width="3" style="279" customWidth="1"/>
    <col min="15881" max="15881" width="14.28515625" style="279" customWidth="1"/>
    <col min="15882" max="15882" width="13.140625" style="279" customWidth="1"/>
    <col min="15883" max="15883" width="13.5703125" style="279" customWidth="1"/>
    <col min="15884" max="15884" width="18.5703125" style="279" customWidth="1"/>
    <col min="15885" max="15885" width="15.140625" style="279" customWidth="1"/>
    <col min="15886" max="15886" width="6.85546875" style="279" customWidth="1"/>
    <col min="15887" max="16128" width="10.28515625" style="279"/>
    <col min="16129" max="16129" width="33" style="279" customWidth="1"/>
    <col min="16130" max="16130" width="15.7109375" style="279" customWidth="1"/>
    <col min="16131" max="16131" width="14.85546875" style="279" customWidth="1"/>
    <col min="16132" max="16132" width="13.140625" style="279" customWidth="1"/>
    <col min="16133" max="16133" width="13.5703125" style="279" customWidth="1"/>
    <col min="16134" max="16134" width="15.7109375" style="279" customWidth="1"/>
    <col min="16135" max="16135" width="14.85546875" style="279" customWidth="1"/>
    <col min="16136" max="16136" width="3" style="279" customWidth="1"/>
    <col min="16137" max="16137" width="14.28515625" style="279" customWidth="1"/>
    <col min="16138" max="16138" width="13.140625" style="279" customWidth="1"/>
    <col min="16139" max="16139" width="13.5703125" style="279" customWidth="1"/>
    <col min="16140" max="16140" width="18.5703125" style="279" customWidth="1"/>
    <col min="16141" max="16141" width="15.140625" style="279" customWidth="1"/>
    <col min="16142" max="16142" width="6.85546875" style="279" customWidth="1"/>
    <col min="16143" max="16384" width="10.28515625" style="279"/>
  </cols>
  <sheetData>
    <row r="1" spans="1:13" ht="11.25" customHeight="1">
      <c r="A1" s="662" t="s">
        <v>203</v>
      </c>
      <c r="B1" s="662"/>
      <c r="C1" s="662"/>
      <c r="D1" s="662"/>
      <c r="E1" s="662"/>
      <c r="F1" s="662"/>
      <c r="G1" s="662"/>
      <c r="H1" s="662"/>
      <c r="I1" s="662"/>
      <c r="J1" s="662"/>
      <c r="K1" s="662"/>
      <c r="L1" s="662"/>
      <c r="M1" s="662"/>
    </row>
    <row r="2" spans="1:13" s="280" customFormat="1" ht="12.75" customHeight="1">
      <c r="A2" s="663" t="s">
        <v>326</v>
      </c>
      <c r="B2" s="663"/>
      <c r="C2" s="663"/>
      <c r="D2" s="663"/>
      <c r="E2" s="663"/>
      <c r="F2" s="663"/>
      <c r="G2" s="663"/>
      <c r="H2" s="663"/>
      <c r="I2" s="663"/>
      <c r="J2" s="663"/>
      <c r="K2" s="663"/>
      <c r="L2" s="663"/>
      <c r="M2" s="663"/>
    </row>
    <row r="3" spans="1:13" s="280" customFormat="1" ht="12.75" customHeight="1">
      <c r="A3" s="664" t="s">
        <v>609</v>
      </c>
      <c r="B3" s="664"/>
      <c r="C3" s="664"/>
      <c r="D3" s="664"/>
      <c r="E3" s="664"/>
      <c r="F3" s="664"/>
      <c r="G3" s="664"/>
      <c r="H3" s="664"/>
      <c r="I3" s="664"/>
      <c r="J3" s="664"/>
      <c r="K3" s="664"/>
      <c r="L3" s="664"/>
      <c r="M3" s="664"/>
    </row>
    <row r="4" spans="1:13" s="280" customFormat="1" ht="12.75" customHeight="1">
      <c r="A4" s="662" t="s">
        <v>1</v>
      </c>
      <c r="B4" s="662"/>
      <c r="C4" s="662"/>
      <c r="D4" s="662"/>
      <c r="E4" s="662"/>
      <c r="F4" s="662"/>
      <c r="G4" s="662"/>
      <c r="H4" s="662"/>
      <c r="I4" s="662"/>
      <c r="J4" s="662"/>
      <c r="K4" s="662"/>
      <c r="L4" s="662"/>
      <c r="M4" s="662"/>
    </row>
    <row r="5" spans="1:13" s="280" customFormat="1" ht="12.75" customHeight="1">
      <c r="A5" s="281"/>
      <c r="B5" s="281"/>
      <c r="C5" s="281"/>
      <c r="D5" s="281"/>
      <c r="E5" s="281"/>
      <c r="F5" s="281"/>
      <c r="G5" s="281"/>
      <c r="H5" s="281"/>
      <c r="I5" s="281"/>
      <c r="J5" s="281"/>
      <c r="K5" s="281"/>
      <c r="L5" s="281"/>
      <c r="M5" s="281"/>
    </row>
    <row r="6" spans="1:13" s="282" customFormat="1" ht="12.75" customHeight="1">
      <c r="A6" s="664" t="s">
        <v>327</v>
      </c>
      <c r="B6" s="664"/>
      <c r="C6" s="664"/>
      <c r="D6" s="664"/>
      <c r="E6" s="664"/>
      <c r="F6" s="664"/>
      <c r="G6" s="664"/>
      <c r="H6" s="664"/>
      <c r="I6" s="664"/>
      <c r="J6" s="664"/>
      <c r="K6" s="664"/>
      <c r="L6" s="664"/>
      <c r="M6" s="664"/>
    </row>
    <row r="7" spans="1:13" s="282" customFormat="1" ht="11.25" customHeight="1">
      <c r="B7" s="281"/>
      <c r="C7" s="283"/>
      <c r="D7" s="283"/>
      <c r="F7" s="281"/>
      <c r="G7" s="281"/>
      <c r="H7" s="284"/>
      <c r="I7" s="283"/>
      <c r="J7" s="283"/>
      <c r="K7" s="283"/>
      <c r="L7" s="283"/>
    </row>
    <row r="8" spans="1:13" ht="12.75" customHeight="1">
      <c r="B8" s="286"/>
      <c r="C8" s="286"/>
      <c r="D8" s="286"/>
      <c r="E8" s="286"/>
      <c r="F8" s="286"/>
      <c r="G8" s="286"/>
      <c r="H8" s="287"/>
      <c r="I8" s="286"/>
      <c r="J8" s="286"/>
      <c r="K8" s="286"/>
      <c r="L8" s="288" t="s">
        <v>328</v>
      </c>
    </row>
    <row r="9" spans="1:13" ht="11.25" customHeight="1" thickBot="1"/>
    <row r="10" spans="1:13" ht="11.25" customHeight="1">
      <c r="A10" s="290"/>
      <c r="B10" s="661" t="s">
        <v>329</v>
      </c>
      <c r="C10" s="661"/>
      <c r="D10" s="661"/>
      <c r="E10" s="661"/>
      <c r="F10" s="661"/>
      <c r="G10" s="661" t="s">
        <v>330</v>
      </c>
      <c r="H10" s="661"/>
      <c r="I10" s="661"/>
      <c r="J10" s="661"/>
      <c r="K10" s="661"/>
      <c r="L10" s="661"/>
      <c r="M10" s="291"/>
    </row>
    <row r="11" spans="1:13" ht="11.25" customHeight="1">
      <c r="A11" s="292" t="s">
        <v>58</v>
      </c>
      <c r="B11" s="293" t="s">
        <v>331</v>
      </c>
      <c r="C11" s="293" t="s">
        <v>332</v>
      </c>
      <c r="D11" s="293" t="s">
        <v>333</v>
      </c>
      <c r="E11" s="293" t="s">
        <v>334</v>
      </c>
      <c r="F11" s="294" t="s">
        <v>335</v>
      </c>
      <c r="G11" s="293" t="s">
        <v>336</v>
      </c>
      <c r="H11" s="295" t="s">
        <v>198</v>
      </c>
      <c r="I11" s="293" t="s">
        <v>332</v>
      </c>
      <c r="J11" s="293" t="s">
        <v>333</v>
      </c>
      <c r="K11" s="293" t="s">
        <v>334</v>
      </c>
      <c r="L11" s="293" t="s">
        <v>336</v>
      </c>
      <c r="M11" s="296" t="s">
        <v>263</v>
      </c>
    </row>
    <row r="12" spans="1:13" ht="11.25" customHeight="1">
      <c r="A12" s="297"/>
      <c r="B12" s="298" t="s">
        <v>337</v>
      </c>
      <c r="C12" s="298" t="s">
        <v>337</v>
      </c>
      <c r="D12" s="298" t="s">
        <v>337</v>
      </c>
      <c r="E12" s="298" t="s">
        <v>338</v>
      </c>
      <c r="F12" s="299" t="s">
        <v>337</v>
      </c>
      <c r="G12" s="298" t="s">
        <v>339</v>
      </c>
      <c r="H12" s="300"/>
      <c r="I12" s="298" t="s">
        <v>337</v>
      </c>
      <c r="J12" s="298" t="s">
        <v>337</v>
      </c>
      <c r="K12" s="298" t="s">
        <v>338</v>
      </c>
      <c r="L12" s="298" t="s">
        <v>340</v>
      </c>
      <c r="M12" s="301" t="s">
        <v>341</v>
      </c>
    </row>
    <row r="13" spans="1:13" ht="11.25" customHeight="1">
      <c r="A13" s="633"/>
      <c r="B13" s="302"/>
      <c r="C13" s="302"/>
      <c r="D13" s="302"/>
      <c r="E13" s="303"/>
      <c r="F13" s="304"/>
      <c r="G13" s="305"/>
      <c r="H13" s="303"/>
      <c r="I13" s="303"/>
      <c r="J13" s="303"/>
      <c r="K13" s="303"/>
      <c r="L13" s="303"/>
      <c r="M13" s="306"/>
    </row>
    <row r="14" spans="1:13" s="646" customFormat="1" ht="16.149999999999999" customHeight="1">
      <c r="A14" s="642" t="s">
        <v>342</v>
      </c>
      <c r="B14" s="643">
        <v>2389614589.6749277</v>
      </c>
      <c r="C14" s="643">
        <v>358317212.24176133</v>
      </c>
      <c r="D14" s="643">
        <v>11672210</v>
      </c>
      <c r="E14" s="643">
        <v>0</v>
      </c>
      <c r="F14" s="643">
        <f>+B14+C14-D14+E14</f>
        <v>2736259591.9166889</v>
      </c>
      <c r="G14" s="643">
        <v>1262996342</v>
      </c>
      <c r="H14" s="643"/>
      <c r="I14" s="643">
        <v>54922217</v>
      </c>
      <c r="J14" s="643">
        <v>10201177</v>
      </c>
      <c r="K14" s="643"/>
      <c r="L14" s="644">
        <f t="shared" ref="L14:L20" si="0">+G14+I14-J14</f>
        <v>1307717382</v>
      </c>
      <c r="M14" s="645">
        <f t="shared" ref="M14:M19" si="1">+F14-L14</f>
        <v>1428542209.9166889</v>
      </c>
    </row>
    <row r="15" spans="1:13" s="646" customFormat="1" ht="16.149999999999999" customHeight="1">
      <c r="A15" s="642" t="s">
        <v>343</v>
      </c>
      <c r="B15" s="643">
        <v>229080213.80018291</v>
      </c>
      <c r="C15" s="643">
        <v>10502247.91971997</v>
      </c>
      <c r="D15" s="643"/>
      <c r="E15" s="643">
        <v>0</v>
      </c>
      <c r="F15" s="643">
        <f t="shared" ref="F15:F20" si="2">+B15+C15-D15+E15</f>
        <v>239582461.71990287</v>
      </c>
      <c r="G15" s="643">
        <v>191683138</v>
      </c>
      <c r="H15" s="643">
        <v>0</v>
      </c>
      <c r="I15" s="643">
        <v>7395977</v>
      </c>
      <c r="J15" s="643"/>
      <c r="K15" s="643"/>
      <c r="L15" s="644">
        <f t="shared" si="0"/>
        <v>199079115</v>
      </c>
      <c r="M15" s="645">
        <f t="shared" si="1"/>
        <v>40503346.719902873</v>
      </c>
    </row>
    <row r="16" spans="1:13" s="646" customFormat="1" ht="16.149999999999999" customHeight="1">
      <c r="A16" s="642" t="s">
        <v>344</v>
      </c>
      <c r="B16" s="643">
        <v>4990496280.9965162</v>
      </c>
      <c r="C16" s="643"/>
      <c r="D16" s="643"/>
      <c r="E16" s="643">
        <v>0</v>
      </c>
      <c r="F16" s="643">
        <f t="shared" si="2"/>
        <v>4990496280.9965162</v>
      </c>
      <c r="G16" s="643">
        <v>3790602293</v>
      </c>
      <c r="H16" s="643"/>
      <c r="I16" s="643">
        <v>155639759</v>
      </c>
      <c r="J16" s="643"/>
      <c r="K16" s="643"/>
      <c r="L16" s="644">
        <f t="shared" si="0"/>
        <v>3946242052</v>
      </c>
      <c r="M16" s="645">
        <f t="shared" si="1"/>
        <v>1044254228.9965162</v>
      </c>
    </row>
    <row r="17" spans="1:15" s="646" customFormat="1" ht="16.149999999999999" customHeight="1">
      <c r="A17" s="642" t="s">
        <v>345</v>
      </c>
      <c r="B17" s="643">
        <v>1097246603.818182</v>
      </c>
      <c r="C17" s="643">
        <f>36698809.0909091+15000000</f>
        <v>51698809.090909101</v>
      </c>
      <c r="D17" s="643"/>
      <c r="E17" s="643">
        <v>0</v>
      </c>
      <c r="F17" s="643">
        <f t="shared" si="2"/>
        <v>1148945412.909091</v>
      </c>
      <c r="G17" s="643">
        <v>737369780</v>
      </c>
      <c r="H17" s="643"/>
      <c r="I17" s="643">
        <v>31493112</v>
      </c>
      <c r="J17" s="643"/>
      <c r="K17" s="643"/>
      <c r="L17" s="644">
        <f t="shared" si="0"/>
        <v>768862892</v>
      </c>
      <c r="M17" s="645">
        <f t="shared" si="1"/>
        <v>380082520.909091</v>
      </c>
      <c r="O17" s="647"/>
    </row>
    <row r="18" spans="1:15" s="646" customFormat="1" ht="16.149999999999999" customHeight="1">
      <c r="A18" s="642" t="s">
        <v>346</v>
      </c>
      <c r="B18" s="643">
        <v>4829655454.5181875</v>
      </c>
      <c r="C18" s="643">
        <v>39678455.45454368</v>
      </c>
      <c r="D18" s="643"/>
      <c r="E18" s="643">
        <v>0</v>
      </c>
      <c r="F18" s="643">
        <f t="shared" si="2"/>
        <v>4869333909.9727316</v>
      </c>
      <c r="G18" s="643">
        <v>3952753855</v>
      </c>
      <c r="H18" s="643"/>
      <c r="I18" s="643">
        <v>157953896</v>
      </c>
      <c r="J18" s="643"/>
      <c r="K18" s="643"/>
      <c r="L18" s="644">
        <f t="shared" si="0"/>
        <v>4110707751</v>
      </c>
      <c r="M18" s="645">
        <f>+F18-L18</f>
        <v>758626158.97273159</v>
      </c>
      <c r="O18" s="647"/>
    </row>
    <row r="19" spans="1:15" s="646" customFormat="1" ht="15.75" customHeight="1">
      <c r="A19" s="642" t="s">
        <v>347</v>
      </c>
      <c r="B19" s="643">
        <v>1296735030.1818211</v>
      </c>
      <c r="C19" s="643">
        <v>37664727.272727251</v>
      </c>
      <c r="D19" s="643"/>
      <c r="E19" s="643">
        <v>0</v>
      </c>
      <c r="F19" s="643">
        <f t="shared" si="2"/>
        <v>1334399757.4545484</v>
      </c>
      <c r="G19" s="643">
        <v>1117542252</v>
      </c>
      <c r="H19" s="643"/>
      <c r="I19" s="643">
        <v>42560824</v>
      </c>
      <c r="J19" s="643"/>
      <c r="K19" s="643"/>
      <c r="L19" s="643">
        <f t="shared" si="0"/>
        <v>1160103076</v>
      </c>
      <c r="M19" s="645">
        <f t="shared" si="1"/>
        <v>174296681.45454836</v>
      </c>
    </row>
    <row r="20" spans="1:15" s="646" customFormat="1" ht="16.149999999999999" customHeight="1">
      <c r="A20" s="642" t="s">
        <v>348</v>
      </c>
      <c r="B20" s="643">
        <v>2712619143.636363</v>
      </c>
      <c r="C20" s="643">
        <v>361611090.90909088</v>
      </c>
      <c r="D20" s="643"/>
      <c r="E20" s="643">
        <v>0</v>
      </c>
      <c r="F20" s="643">
        <f t="shared" si="2"/>
        <v>3074230234.545454</v>
      </c>
      <c r="G20" s="643">
        <v>1747426808</v>
      </c>
      <c r="H20" s="643">
        <v>0</v>
      </c>
      <c r="I20" s="643">
        <v>75034215</v>
      </c>
      <c r="J20" s="643"/>
      <c r="K20" s="643"/>
      <c r="L20" s="644">
        <f t="shared" si="0"/>
        <v>1822461023</v>
      </c>
      <c r="M20" s="645">
        <f>+F20-L20-1</f>
        <v>1251769210.545454</v>
      </c>
      <c r="O20" s="647"/>
    </row>
    <row r="21" spans="1:15" ht="11.25" customHeight="1" thickBot="1">
      <c r="A21" s="307"/>
      <c r="B21" s="634"/>
      <c r="C21" s="634"/>
      <c r="D21" s="634"/>
      <c r="E21" s="634"/>
      <c r="F21" s="635"/>
      <c r="G21" s="634"/>
      <c r="H21" s="634"/>
      <c r="I21" s="634"/>
      <c r="J21" s="634"/>
      <c r="K21" s="634"/>
      <c r="L21" s="634"/>
      <c r="M21" s="636"/>
    </row>
    <row r="22" spans="1:15" ht="11.25" customHeight="1" thickBot="1">
      <c r="A22" s="308" t="s">
        <v>349</v>
      </c>
      <c r="B22" s="309">
        <f>SUM(B14:B21)</f>
        <v>17545447316.626179</v>
      </c>
      <c r="C22" s="310">
        <f>SUM(C14:C21)</f>
        <v>859472542.88875222</v>
      </c>
      <c r="D22" s="310">
        <f>SUM(D13:D21)</f>
        <v>11672210</v>
      </c>
      <c r="E22" s="311">
        <f>SUM(E14:E20)</f>
        <v>0</v>
      </c>
      <c r="F22" s="310">
        <f>+B22+C22-D22+E22</f>
        <v>18393247649.514931</v>
      </c>
      <c r="G22" s="310">
        <f>SUM(G14:G21)</f>
        <v>12800374468</v>
      </c>
      <c r="H22" s="311">
        <f>SUM(H14:H20)</f>
        <v>0</v>
      </c>
      <c r="I22" s="311">
        <f>SUM(I14:I20)</f>
        <v>525000000</v>
      </c>
      <c r="J22" s="311">
        <f>SUM(J14:J20)</f>
        <v>10201177</v>
      </c>
      <c r="K22" s="311">
        <f>SUM(K14:K20)</f>
        <v>0</v>
      </c>
      <c r="L22" s="311">
        <f>+G22+I22-J22</f>
        <v>13315173291</v>
      </c>
      <c r="M22" s="312">
        <f>+M14+M15+M16+M17+M18+M19+M20</f>
        <v>5078074357.5149326</v>
      </c>
      <c r="N22" s="313"/>
      <c r="O22" s="313"/>
    </row>
    <row r="23" spans="1:15" ht="11.25" customHeight="1" thickBot="1">
      <c r="A23" s="281"/>
      <c r="B23" s="279"/>
      <c r="C23" s="314"/>
      <c r="D23" s="314"/>
      <c r="E23" s="314"/>
      <c r="F23" s="279"/>
      <c r="G23" s="314"/>
      <c r="H23" s="314">
        <v>0</v>
      </c>
      <c r="I23" s="314"/>
      <c r="J23" s="314"/>
      <c r="K23" s="314"/>
      <c r="L23" s="314"/>
      <c r="M23" s="314"/>
    </row>
    <row r="24" spans="1:15" ht="11.25" customHeight="1" thickBot="1">
      <c r="A24" s="308" t="s">
        <v>350</v>
      </c>
      <c r="B24" s="311">
        <v>16769366345</v>
      </c>
      <c r="C24" s="311">
        <v>75436869</v>
      </c>
      <c r="D24" s="311">
        <v>116877603</v>
      </c>
      <c r="E24" s="311">
        <v>0</v>
      </c>
      <c r="F24" s="311">
        <v>16727925611</v>
      </c>
      <c r="G24" s="311">
        <v>11124138612</v>
      </c>
      <c r="H24" s="311">
        <v>0</v>
      </c>
      <c r="I24" s="311">
        <v>675000000</v>
      </c>
      <c r="J24" s="311">
        <v>96162662</v>
      </c>
      <c r="K24" s="311">
        <v>0</v>
      </c>
      <c r="L24" s="311">
        <v>11702975950</v>
      </c>
      <c r="M24" s="312">
        <f>+F24-L24-1</f>
        <v>5024949660</v>
      </c>
    </row>
    <row r="25" spans="1:15" ht="11.25" customHeight="1">
      <c r="C25" s="596"/>
      <c r="D25" s="596"/>
      <c r="E25" s="596"/>
      <c r="G25" s="596"/>
    </row>
    <row r="26" spans="1:15" ht="11.25" customHeight="1">
      <c r="C26" s="596"/>
      <c r="D26" s="596"/>
      <c r="E26" s="596"/>
      <c r="N26" s="313"/>
    </row>
    <row r="27" spans="1:15" ht="11.25" customHeight="1">
      <c r="C27" s="596"/>
      <c r="D27" s="596"/>
      <c r="F27" s="596"/>
    </row>
    <row r="28" spans="1:15" ht="11.25" customHeight="1">
      <c r="M28" s="596"/>
    </row>
    <row r="29" spans="1:15" ht="11.25" customHeight="1">
      <c r="M29" s="596"/>
    </row>
    <row r="30" spans="1:15" ht="11.25" customHeight="1">
      <c r="M30" s="596"/>
    </row>
  </sheetData>
  <sheetProtection selectLockedCells="1" selectUnlockedCells="1"/>
  <mergeCells count="7">
    <mergeCell ref="B10:F10"/>
    <mergeCell ref="G10:L10"/>
    <mergeCell ref="A1:M1"/>
    <mergeCell ref="A2:M2"/>
    <mergeCell ref="A3:M3"/>
    <mergeCell ref="A4:M4"/>
    <mergeCell ref="A6:M6"/>
  </mergeCells>
  <pageMargins left="0.59055118110236227" right="0.19685039370078741" top="1.5748031496062993" bottom="0.55118110236220474" header="0.51181102362204722" footer="0.51181102362204722"/>
  <pageSetup paperSize="9" scale="70" firstPageNumber="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24"/>
  <sheetViews>
    <sheetView zoomScale="80" zoomScaleNormal="80" workbookViewId="0">
      <selection activeCell="E10" sqref="E10:E11"/>
    </sheetView>
  </sheetViews>
  <sheetFormatPr baseColWidth="10" defaultColWidth="11.5703125" defaultRowHeight="11.25" customHeight="1"/>
  <cols>
    <col min="1" max="1" width="6.140625" style="183" customWidth="1"/>
    <col min="2" max="2" width="28.28515625" style="183" customWidth="1"/>
    <col min="3" max="3" width="13.85546875" style="183" customWidth="1"/>
    <col min="4" max="4" width="14.7109375" style="183" customWidth="1"/>
    <col min="5" max="5" width="14.5703125" style="183" customWidth="1"/>
    <col min="6" max="6" width="14" style="183" customWidth="1"/>
    <col min="7" max="7" width="16" style="183" customWidth="1"/>
    <col min="8" max="9" width="10.7109375" style="183" customWidth="1"/>
    <col min="10" max="10" width="16.140625" style="183" customWidth="1"/>
    <col min="11" max="11" width="16.28515625" style="183" customWidth="1"/>
    <col min="12" max="12" width="1.140625" style="183" customWidth="1"/>
    <col min="13" max="256" width="11.5703125" style="183"/>
    <col min="257" max="257" width="6.140625" style="183" customWidth="1"/>
    <col min="258" max="258" width="28.28515625" style="183" customWidth="1"/>
    <col min="259" max="259" width="13.85546875" style="183" customWidth="1"/>
    <col min="260" max="260" width="11.5703125" style="183"/>
    <col min="261" max="261" width="13.85546875" style="183" customWidth="1"/>
    <col min="262" max="262" width="13.7109375" style="183" customWidth="1"/>
    <col min="263" max="263" width="16" style="183" customWidth="1"/>
    <col min="264" max="264" width="10.7109375" style="183" customWidth="1"/>
    <col min="265" max="265" width="7.140625" style="183" customWidth="1"/>
    <col min="266" max="266" width="15.7109375" style="183" customWidth="1"/>
    <col min="267" max="267" width="16.28515625" style="183" customWidth="1"/>
    <col min="268" max="268" width="1.140625" style="183" customWidth="1"/>
    <col min="269" max="512" width="11.5703125" style="183"/>
    <col min="513" max="513" width="6.140625" style="183" customWidth="1"/>
    <col min="514" max="514" width="28.28515625" style="183" customWidth="1"/>
    <col min="515" max="515" width="13.85546875" style="183" customWidth="1"/>
    <col min="516" max="516" width="11.5703125" style="183"/>
    <col min="517" max="517" width="13.85546875" style="183" customWidth="1"/>
    <col min="518" max="518" width="13.7109375" style="183" customWidth="1"/>
    <col min="519" max="519" width="16" style="183" customWidth="1"/>
    <col min="520" max="520" width="10.7109375" style="183" customWidth="1"/>
    <col min="521" max="521" width="7.140625" style="183" customWidth="1"/>
    <col min="522" max="522" width="15.7109375" style="183" customWidth="1"/>
    <col min="523" max="523" width="16.28515625" style="183" customWidth="1"/>
    <col min="524" max="524" width="1.140625" style="183" customWidth="1"/>
    <col min="525" max="768" width="11.5703125" style="183"/>
    <col min="769" max="769" width="6.140625" style="183" customWidth="1"/>
    <col min="770" max="770" width="28.28515625" style="183" customWidth="1"/>
    <col min="771" max="771" width="13.85546875" style="183" customWidth="1"/>
    <col min="772" max="772" width="11.5703125" style="183"/>
    <col min="773" max="773" width="13.85546875" style="183" customWidth="1"/>
    <col min="774" max="774" width="13.7109375" style="183" customWidth="1"/>
    <col min="775" max="775" width="16" style="183" customWidth="1"/>
    <col min="776" max="776" width="10.7109375" style="183" customWidth="1"/>
    <col min="777" max="777" width="7.140625" style="183" customWidth="1"/>
    <col min="778" max="778" width="15.7109375" style="183" customWidth="1"/>
    <col min="779" max="779" width="16.28515625" style="183" customWidth="1"/>
    <col min="780" max="780" width="1.140625" style="183" customWidth="1"/>
    <col min="781" max="1024" width="11.5703125" style="183"/>
    <col min="1025" max="1025" width="6.140625" style="183" customWidth="1"/>
    <col min="1026" max="1026" width="28.28515625" style="183" customWidth="1"/>
    <col min="1027" max="1027" width="13.85546875" style="183" customWidth="1"/>
    <col min="1028" max="1028" width="11.5703125" style="183"/>
    <col min="1029" max="1029" width="13.85546875" style="183" customWidth="1"/>
    <col min="1030" max="1030" width="13.7109375" style="183" customWidth="1"/>
    <col min="1031" max="1031" width="16" style="183" customWidth="1"/>
    <col min="1032" max="1032" width="10.7109375" style="183" customWidth="1"/>
    <col min="1033" max="1033" width="7.140625" style="183" customWidth="1"/>
    <col min="1034" max="1034" width="15.7109375" style="183" customWidth="1"/>
    <col min="1035" max="1035" width="16.28515625" style="183" customWidth="1"/>
    <col min="1036" max="1036" width="1.140625" style="183" customWidth="1"/>
    <col min="1037" max="1280" width="11.5703125" style="183"/>
    <col min="1281" max="1281" width="6.140625" style="183" customWidth="1"/>
    <col min="1282" max="1282" width="28.28515625" style="183" customWidth="1"/>
    <col min="1283" max="1283" width="13.85546875" style="183" customWidth="1"/>
    <col min="1284" max="1284" width="11.5703125" style="183"/>
    <col min="1285" max="1285" width="13.85546875" style="183" customWidth="1"/>
    <col min="1286" max="1286" width="13.7109375" style="183" customWidth="1"/>
    <col min="1287" max="1287" width="16" style="183" customWidth="1"/>
    <col min="1288" max="1288" width="10.7109375" style="183" customWidth="1"/>
    <col min="1289" max="1289" width="7.140625" style="183" customWidth="1"/>
    <col min="1290" max="1290" width="15.7109375" style="183" customWidth="1"/>
    <col min="1291" max="1291" width="16.28515625" style="183" customWidth="1"/>
    <col min="1292" max="1292" width="1.140625" style="183" customWidth="1"/>
    <col min="1293" max="1536" width="11.5703125" style="183"/>
    <col min="1537" max="1537" width="6.140625" style="183" customWidth="1"/>
    <col min="1538" max="1538" width="28.28515625" style="183" customWidth="1"/>
    <col min="1539" max="1539" width="13.85546875" style="183" customWidth="1"/>
    <col min="1540" max="1540" width="11.5703125" style="183"/>
    <col min="1541" max="1541" width="13.85546875" style="183" customWidth="1"/>
    <col min="1542" max="1542" width="13.7109375" style="183" customWidth="1"/>
    <col min="1543" max="1543" width="16" style="183" customWidth="1"/>
    <col min="1544" max="1544" width="10.7109375" style="183" customWidth="1"/>
    <col min="1545" max="1545" width="7.140625" style="183" customWidth="1"/>
    <col min="1546" max="1546" width="15.7109375" style="183" customWidth="1"/>
    <col min="1547" max="1547" width="16.28515625" style="183" customWidth="1"/>
    <col min="1548" max="1548" width="1.140625" style="183" customWidth="1"/>
    <col min="1549" max="1792" width="11.5703125" style="183"/>
    <col min="1793" max="1793" width="6.140625" style="183" customWidth="1"/>
    <col min="1794" max="1794" width="28.28515625" style="183" customWidth="1"/>
    <col min="1795" max="1795" width="13.85546875" style="183" customWidth="1"/>
    <col min="1796" max="1796" width="11.5703125" style="183"/>
    <col min="1797" max="1797" width="13.85546875" style="183" customWidth="1"/>
    <col min="1798" max="1798" width="13.7109375" style="183" customWidth="1"/>
    <col min="1799" max="1799" width="16" style="183" customWidth="1"/>
    <col min="1800" max="1800" width="10.7109375" style="183" customWidth="1"/>
    <col min="1801" max="1801" width="7.140625" style="183" customWidth="1"/>
    <col min="1802" max="1802" width="15.7109375" style="183" customWidth="1"/>
    <col min="1803" max="1803" width="16.28515625" style="183" customWidth="1"/>
    <col min="1804" max="1804" width="1.140625" style="183" customWidth="1"/>
    <col min="1805" max="2048" width="11.5703125" style="183"/>
    <col min="2049" max="2049" width="6.140625" style="183" customWidth="1"/>
    <col min="2050" max="2050" width="28.28515625" style="183" customWidth="1"/>
    <col min="2051" max="2051" width="13.85546875" style="183" customWidth="1"/>
    <col min="2052" max="2052" width="11.5703125" style="183"/>
    <col min="2053" max="2053" width="13.85546875" style="183" customWidth="1"/>
    <col min="2054" max="2054" width="13.7109375" style="183" customWidth="1"/>
    <col min="2055" max="2055" width="16" style="183" customWidth="1"/>
    <col min="2056" max="2056" width="10.7109375" style="183" customWidth="1"/>
    <col min="2057" max="2057" width="7.140625" style="183" customWidth="1"/>
    <col min="2058" max="2058" width="15.7109375" style="183" customWidth="1"/>
    <col min="2059" max="2059" width="16.28515625" style="183" customWidth="1"/>
    <col min="2060" max="2060" width="1.140625" style="183" customWidth="1"/>
    <col min="2061" max="2304" width="11.5703125" style="183"/>
    <col min="2305" max="2305" width="6.140625" style="183" customWidth="1"/>
    <col min="2306" max="2306" width="28.28515625" style="183" customWidth="1"/>
    <col min="2307" max="2307" width="13.85546875" style="183" customWidth="1"/>
    <col min="2308" max="2308" width="11.5703125" style="183"/>
    <col min="2309" max="2309" width="13.85546875" style="183" customWidth="1"/>
    <col min="2310" max="2310" width="13.7109375" style="183" customWidth="1"/>
    <col min="2311" max="2311" width="16" style="183" customWidth="1"/>
    <col min="2312" max="2312" width="10.7109375" style="183" customWidth="1"/>
    <col min="2313" max="2313" width="7.140625" style="183" customWidth="1"/>
    <col min="2314" max="2314" width="15.7109375" style="183" customWidth="1"/>
    <col min="2315" max="2315" width="16.28515625" style="183" customWidth="1"/>
    <col min="2316" max="2316" width="1.140625" style="183" customWidth="1"/>
    <col min="2317" max="2560" width="11.5703125" style="183"/>
    <col min="2561" max="2561" width="6.140625" style="183" customWidth="1"/>
    <col min="2562" max="2562" width="28.28515625" style="183" customWidth="1"/>
    <col min="2563" max="2563" width="13.85546875" style="183" customWidth="1"/>
    <col min="2564" max="2564" width="11.5703125" style="183"/>
    <col min="2565" max="2565" width="13.85546875" style="183" customWidth="1"/>
    <col min="2566" max="2566" width="13.7109375" style="183" customWidth="1"/>
    <col min="2567" max="2567" width="16" style="183" customWidth="1"/>
    <col min="2568" max="2568" width="10.7109375" style="183" customWidth="1"/>
    <col min="2569" max="2569" width="7.140625" style="183" customWidth="1"/>
    <col min="2570" max="2570" width="15.7109375" style="183" customWidth="1"/>
    <col min="2571" max="2571" width="16.28515625" style="183" customWidth="1"/>
    <col min="2572" max="2572" width="1.140625" style="183" customWidth="1"/>
    <col min="2573" max="2816" width="11.5703125" style="183"/>
    <col min="2817" max="2817" width="6.140625" style="183" customWidth="1"/>
    <col min="2818" max="2818" width="28.28515625" style="183" customWidth="1"/>
    <col min="2819" max="2819" width="13.85546875" style="183" customWidth="1"/>
    <col min="2820" max="2820" width="11.5703125" style="183"/>
    <col min="2821" max="2821" width="13.85546875" style="183" customWidth="1"/>
    <col min="2822" max="2822" width="13.7109375" style="183" customWidth="1"/>
    <col min="2823" max="2823" width="16" style="183" customWidth="1"/>
    <col min="2824" max="2824" width="10.7109375" style="183" customWidth="1"/>
    <col min="2825" max="2825" width="7.140625" style="183" customWidth="1"/>
    <col min="2826" max="2826" width="15.7109375" style="183" customWidth="1"/>
    <col min="2827" max="2827" width="16.28515625" style="183" customWidth="1"/>
    <col min="2828" max="2828" width="1.140625" style="183" customWidth="1"/>
    <col min="2829" max="3072" width="11.5703125" style="183"/>
    <col min="3073" max="3073" width="6.140625" style="183" customWidth="1"/>
    <col min="3074" max="3074" width="28.28515625" style="183" customWidth="1"/>
    <col min="3075" max="3075" width="13.85546875" style="183" customWidth="1"/>
    <col min="3076" max="3076" width="11.5703125" style="183"/>
    <col min="3077" max="3077" width="13.85546875" style="183" customWidth="1"/>
    <col min="3078" max="3078" width="13.7109375" style="183" customWidth="1"/>
    <col min="3079" max="3079" width="16" style="183" customWidth="1"/>
    <col min="3080" max="3080" width="10.7109375" style="183" customWidth="1"/>
    <col min="3081" max="3081" width="7.140625" style="183" customWidth="1"/>
    <col min="3082" max="3082" width="15.7109375" style="183" customWidth="1"/>
    <col min="3083" max="3083" width="16.28515625" style="183" customWidth="1"/>
    <col min="3084" max="3084" width="1.140625" style="183" customWidth="1"/>
    <col min="3085" max="3328" width="11.5703125" style="183"/>
    <col min="3329" max="3329" width="6.140625" style="183" customWidth="1"/>
    <col min="3330" max="3330" width="28.28515625" style="183" customWidth="1"/>
    <col min="3331" max="3331" width="13.85546875" style="183" customWidth="1"/>
    <col min="3332" max="3332" width="11.5703125" style="183"/>
    <col min="3333" max="3333" width="13.85546875" style="183" customWidth="1"/>
    <col min="3334" max="3334" width="13.7109375" style="183" customWidth="1"/>
    <col min="3335" max="3335" width="16" style="183" customWidth="1"/>
    <col min="3336" max="3336" width="10.7109375" style="183" customWidth="1"/>
    <col min="3337" max="3337" width="7.140625" style="183" customWidth="1"/>
    <col min="3338" max="3338" width="15.7109375" style="183" customWidth="1"/>
    <col min="3339" max="3339" width="16.28515625" style="183" customWidth="1"/>
    <col min="3340" max="3340" width="1.140625" style="183" customWidth="1"/>
    <col min="3341" max="3584" width="11.5703125" style="183"/>
    <col min="3585" max="3585" width="6.140625" style="183" customWidth="1"/>
    <col min="3586" max="3586" width="28.28515625" style="183" customWidth="1"/>
    <col min="3587" max="3587" width="13.85546875" style="183" customWidth="1"/>
    <col min="3588" max="3588" width="11.5703125" style="183"/>
    <col min="3589" max="3589" width="13.85546875" style="183" customWidth="1"/>
    <col min="3590" max="3590" width="13.7109375" style="183" customWidth="1"/>
    <col min="3591" max="3591" width="16" style="183" customWidth="1"/>
    <col min="3592" max="3592" width="10.7109375" style="183" customWidth="1"/>
    <col min="3593" max="3593" width="7.140625" style="183" customWidth="1"/>
    <col min="3594" max="3594" width="15.7109375" style="183" customWidth="1"/>
    <col min="3595" max="3595" width="16.28515625" style="183" customWidth="1"/>
    <col min="3596" max="3596" width="1.140625" style="183" customWidth="1"/>
    <col min="3597" max="3840" width="11.5703125" style="183"/>
    <col min="3841" max="3841" width="6.140625" style="183" customWidth="1"/>
    <col min="3842" max="3842" width="28.28515625" style="183" customWidth="1"/>
    <col min="3843" max="3843" width="13.85546875" style="183" customWidth="1"/>
    <col min="3844" max="3844" width="11.5703125" style="183"/>
    <col min="3845" max="3845" width="13.85546875" style="183" customWidth="1"/>
    <col min="3846" max="3846" width="13.7109375" style="183" customWidth="1"/>
    <col min="3847" max="3847" width="16" style="183" customWidth="1"/>
    <col min="3848" max="3848" width="10.7109375" style="183" customWidth="1"/>
    <col min="3849" max="3849" width="7.140625" style="183" customWidth="1"/>
    <col min="3850" max="3850" width="15.7109375" style="183" customWidth="1"/>
    <col min="3851" max="3851" width="16.28515625" style="183" customWidth="1"/>
    <col min="3852" max="3852" width="1.140625" style="183" customWidth="1"/>
    <col min="3853" max="4096" width="11.5703125" style="183"/>
    <col min="4097" max="4097" width="6.140625" style="183" customWidth="1"/>
    <col min="4098" max="4098" width="28.28515625" style="183" customWidth="1"/>
    <col min="4099" max="4099" width="13.85546875" style="183" customWidth="1"/>
    <col min="4100" max="4100" width="11.5703125" style="183"/>
    <col min="4101" max="4101" width="13.85546875" style="183" customWidth="1"/>
    <col min="4102" max="4102" width="13.7109375" style="183" customWidth="1"/>
    <col min="4103" max="4103" width="16" style="183" customWidth="1"/>
    <col min="4104" max="4104" width="10.7109375" style="183" customWidth="1"/>
    <col min="4105" max="4105" width="7.140625" style="183" customWidth="1"/>
    <col min="4106" max="4106" width="15.7109375" style="183" customWidth="1"/>
    <col min="4107" max="4107" width="16.28515625" style="183" customWidth="1"/>
    <col min="4108" max="4108" width="1.140625" style="183" customWidth="1"/>
    <col min="4109" max="4352" width="11.5703125" style="183"/>
    <col min="4353" max="4353" width="6.140625" style="183" customWidth="1"/>
    <col min="4354" max="4354" width="28.28515625" style="183" customWidth="1"/>
    <col min="4355" max="4355" width="13.85546875" style="183" customWidth="1"/>
    <col min="4356" max="4356" width="11.5703125" style="183"/>
    <col min="4357" max="4357" width="13.85546875" style="183" customWidth="1"/>
    <col min="4358" max="4358" width="13.7109375" style="183" customWidth="1"/>
    <col min="4359" max="4359" width="16" style="183" customWidth="1"/>
    <col min="4360" max="4360" width="10.7109375" style="183" customWidth="1"/>
    <col min="4361" max="4361" width="7.140625" style="183" customWidth="1"/>
    <col min="4362" max="4362" width="15.7109375" style="183" customWidth="1"/>
    <col min="4363" max="4363" width="16.28515625" style="183" customWidth="1"/>
    <col min="4364" max="4364" width="1.140625" style="183" customWidth="1"/>
    <col min="4365" max="4608" width="11.5703125" style="183"/>
    <col min="4609" max="4609" width="6.140625" style="183" customWidth="1"/>
    <col min="4610" max="4610" width="28.28515625" style="183" customWidth="1"/>
    <col min="4611" max="4611" width="13.85546875" style="183" customWidth="1"/>
    <col min="4612" max="4612" width="11.5703125" style="183"/>
    <col min="4613" max="4613" width="13.85546875" style="183" customWidth="1"/>
    <col min="4614" max="4614" width="13.7109375" style="183" customWidth="1"/>
    <col min="4615" max="4615" width="16" style="183" customWidth="1"/>
    <col min="4616" max="4616" width="10.7109375" style="183" customWidth="1"/>
    <col min="4617" max="4617" width="7.140625" style="183" customWidth="1"/>
    <col min="4618" max="4618" width="15.7109375" style="183" customWidth="1"/>
    <col min="4619" max="4619" width="16.28515625" style="183" customWidth="1"/>
    <col min="4620" max="4620" width="1.140625" style="183" customWidth="1"/>
    <col min="4621" max="4864" width="11.5703125" style="183"/>
    <col min="4865" max="4865" width="6.140625" style="183" customWidth="1"/>
    <col min="4866" max="4866" width="28.28515625" style="183" customWidth="1"/>
    <col min="4867" max="4867" width="13.85546875" style="183" customWidth="1"/>
    <col min="4868" max="4868" width="11.5703125" style="183"/>
    <col min="4869" max="4869" width="13.85546875" style="183" customWidth="1"/>
    <col min="4870" max="4870" width="13.7109375" style="183" customWidth="1"/>
    <col min="4871" max="4871" width="16" style="183" customWidth="1"/>
    <col min="4872" max="4872" width="10.7109375" style="183" customWidth="1"/>
    <col min="4873" max="4873" width="7.140625" style="183" customWidth="1"/>
    <col min="4874" max="4874" width="15.7109375" style="183" customWidth="1"/>
    <col min="4875" max="4875" width="16.28515625" style="183" customWidth="1"/>
    <col min="4876" max="4876" width="1.140625" style="183" customWidth="1"/>
    <col min="4877" max="5120" width="11.5703125" style="183"/>
    <col min="5121" max="5121" width="6.140625" style="183" customWidth="1"/>
    <col min="5122" max="5122" width="28.28515625" style="183" customWidth="1"/>
    <col min="5123" max="5123" width="13.85546875" style="183" customWidth="1"/>
    <col min="5124" max="5124" width="11.5703125" style="183"/>
    <col min="5125" max="5125" width="13.85546875" style="183" customWidth="1"/>
    <col min="5126" max="5126" width="13.7109375" style="183" customWidth="1"/>
    <col min="5127" max="5127" width="16" style="183" customWidth="1"/>
    <col min="5128" max="5128" width="10.7109375" style="183" customWidth="1"/>
    <col min="5129" max="5129" width="7.140625" style="183" customWidth="1"/>
    <col min="5130" max="5130" width="15.7109375" style="183" customWidth="1"/>
    <col min="5131" max="5131" width="16.28515625" style="183" customWidth="1"/>
    <col min="5132" max="5132" width="1.140625" style="183" customWidth="1"/>
    <col min="5133" max="5376" width="11.5703125" style="183"/>
    <col min="5377" max="5377" width="6.140625" style="183" customWidth="1"/>
    <col min="5378" max="5378" width="28.28515625" style="183" customWidth="1"/>
    <col min="5379" max="5379" width="13.85546875" style="183" customWidth="1"/>
    <col min="5380" max="5380" width="11.5703125" style="183"/>
    <col min="5381" max="5381" width="13.85546875" style="183" customWidth="1"/>
    <col min="5382" max="5382" width="13.7109375" style="183" customWidth="1"/>
    <col min="5383" max="5383" width="16" style="183" customWidth="1"/>
    <col min="5384" max="5384" width="10.7109375" style="183" customWidth="1"/>
    <col min="5385" max="5385" width="7.140625" style="183" customWidth="1"/>
    <col min="5386" max="5386" width="15.7109375" style="183" customWidth="1"/>
    <col min="5387" max="5387" width="16.28515625" style="183" customWidth="1"/>
    <col min="5388" max="5388" width="1.140625" style="183" customWidth="1"/>
    <col min="5389" max="5632" width="11.5703125" style="183"/>
    <col min="5633" max="5633" width="6.140625" style="183" customWidth="1"/>
    <col min="5634" max="5634" width="28.28515625" style="183" customWidth="1"/>
    <col min="5635" max="5635" width="13.85546875" style="183" customWidth="1"/>
    <col min="5636" max="5636" width="11.5703125" style="183"/>
    <col min="5637" max="5637" width="13.85546875" style="183" customWidth="1"/>
    <col min="5638" max="5638" width="13.7109375" style="183" customWidth="1"/>
    <col min="5639" max="5639" width="16" style="183" customWidth="1"/>
    <col min="5640" max="5640" width="10.7109375" style="183" customWidth="1"/>
    <col min="5641" max="5641" width="7.140625" style="183" customWidth="1"/>
    <col min="5642" max="5642" width="15.7109375" style="183" customWidth="1"/>
    <col min="5643" max="5643" width="16.28515625" style="183" customWidth="1"/>
    <col min="5644" max="5644" width="1.140625" style="183" customWidth="1"/>
    <col min="5645" max="5888" width="11.5703125" style="183"/>
    <col min="5889" max="5889" width="6.140625" style="183" customWidth="1"/>
    <col min="5890" max="5890" width="28.28515625" style="183" customWidth="1"/>
    <col min="5891" max="5891" width="13.85546875" style="183" customWidth="1"/>
    <col min="5892" max="5892" width="11.5703125" style="183"/>
    <col min="5893" max="5893" width="13.85546875" style="183" customWidth="1"/>
    <col min="5894" max="5894" width="13.7109375" style="183" customWidth="1"/>
    <col min="5895" max="5895" width="16" style="183" customWidth="1"/>
    <col min="5896" max="5896" width="10.7109375" style="183" customWidth="1"/>
    <col min="5897" max="5897" width="7.140625" style="183" customWidth="1"/>
    <col min="5898" max="5898" width="15.7109375" style="183" customWidth="1"/>
    <col min="5899" max="5899" width="16.28515625" style="183" customWidth="1"/>
    <col min="5900" max="5900" width="1.140625" style="183" customWidth="1"/>
    <col min="5901" max="6144" width="11.5703125" style="183"/>
    <col min="6145" max="6145" width="6.140625" style="183" customWidth="1"/>
    <col min="6146" max="6146" width="28.28515625" style="183" customWidth="1"/>
    <col min="6147" max="6147" width="13.85546875" style="183" customWidth="1"/>
    <col min="6148" max="6148" width="11.5703125" style="183"/>
    <col min="6149" max="6149" width="13.85546875" style="183" customWidth="1"/>
    <col min="6150" max="6150" width="13.7109375" style="183" customWidth="1"/>
    <col min="6151" max="6151" width="16" style="183" customWidth="1"/>
    <col min="6152" max="6152" width="10.7109375" style="183" customWidth="1"/>
    <col min="6153" max="6153" width="7.140625" style="183" customWidth="1"/>
    <col min="6154" max="6154" width="15.7109375" style="183" customWidth="1"/>
    <col min="6155" max="6155" width="16.28515625" style="183" customWidth="1"/>
    <col min="6156" max="6156" width="1.140625" style="183" customWidth="1"/>
    <col min="6157" max="6400" width="11.5703125" style="183"/>
    <col min="6401" max="6401" width="6.140625" style="183" customWidth="1"/>
    <col min="6402" max="6402" width="28.28515625" style="183" customWidth="1"/>
    <col min="6403" max="6403" width="13.85546875" style="183" customWidth="1"/>
    <col min="6404" max="6404" width="11.5703125" style="183"/>
    <col min="6405" max="6405" width="13.85546875" style="183" customWidth="1"/>
    <col min="6406" max="6406" width="13.7109375" style="183" customWidth="1"/>
    <col min="6407" max="6407" width="16" style="183" customWidth="1"/>
    <col min="6408" max="6408" width="10.7109375" style="183" customWidth="1"/>
    <col min="6409" max="6409" width="7.140625" style="183" customWidth="1"/>
    <col min="6410" max="6410" width="15.7109375" style="183" customWidth="1"/>
    <col min="6411" max="6411" width="16.28515625" style="183" customWidth="1"/>
    <col min="6412" max="6412" width="1.140625" style="183" customWidth="1"/>
    <col min="6413" max="6656" width="11.5703125" style="183"/>
    <col min="6657" max="6657" width="6.140625" style="183" customWidth="1"/>
    <col min="6658" max="6658" width="28.28515625" style="183" customWidth="1"/>
    <col min="6659" max="6659" width="13.85546875" style="183" customWidth="1"/>
    <col min="6660" max="6660" width="11.5703125" style="183"/>
    <col min="6661" max="6661" width="13.85546875" style="183" customWidth="1"/>
    <col min="6662" max="6662" width="13.7109375" style="183" customWidth="1"/>
    <col min="6663" max="6663" width="16" style="183" customWidth="1"/>
    <col min="6664" max="6664" width="10.7109375" style="183" customWidth="1"/>
    <col min="6665" max="6665" width="7.140625" style="183" customWidth="1"/>
    <col min="6666" max="6666" width="15.7109375" style="183" customWidth="1"/>
    <col min="6667" max="6667" width="16.28515625" style="183" customWidth="1"/>
    <col min="6668" max="6668" width="1.140625" style="183" customWidth="1"/>
    <col min="6669" max="6912" width="11.5703125" style="183"/>
    <col min="6913" max="6913" width="6.140625" style="183" customWidth="1"/>
    <col min="6914" max="6914" width="28.28515625" style="183" customWidth="1"/>
    <col min="6915" max="6915" width="13.85546875" style="183" customWidth="1"/>
    <col min="6916" max="6916" width="11.5703125" style="183"/>
    <col min="6917" max="6917" width="13.85546875" style="183" customWidth="1"/>
    <col min="6918" max="6918" width="13.7109375" style="183" customWidth="1"/>
    <col min="6919" max="6919" width="16" style="183" customWidth="1"/>
    <col min="6920" max="6920" width="10.7109375" style="183" customWidth="1"/>
    <col min="6921" max="6921" width="7.140625" style="183" customWidth="1"/>
    <col min="6922" max="6922" width="15.7109375" style="183" customWidth="1"/>
    <col min="6923" max="6923" width="16.28515625" style="183" customWidth="1"/>
    <col min="6924" max="6924" width="1.140625" style="183" customWidth="1"/>
    <col min="6925" max="7168" width="11.5703125" style="183"/>
    <col min="7169" max="7169" width="6.140625" style="183" customWidth="1"/>
    <col min="7170" max="7170" width="28.28515625" style="183" customWidth="1"/>
    <col min="7171" max="7171" width="13.85546875" style="183" customWidth="1"/>
    <col min="7172" max="7172" width="11.5703125" style="183"/>
    <col min="7173" max="7173" width="13.85546875" style="183" customWidth="1"/>
    <col min="7174" max="7174" width="13.7109375" style="183" customWidth="1"/>
    <col min="7175" max="7175" width="16" style="183" customWidth="1"/>
    <col min="7176" max="7176" width="10.7109375" style="183" customWidth="1"/>
    <col min="7177" max="7177" width="7.140625" style="183" customWidth="1"/>
    <col min="7178" max="7178" width="15.7109375" style="183" customWidth="1"/>
    <col min="7179" max="7179" width="16.28515625" style="183" customWidth="1"/>
    <col min="7180" max="7180" width="1.140625" style="183" customWidth="1"/>
    <col min="7181" max="7424" width="11.5703125" style="183"/>
    <col min="7425" max="7425" width="6.140625" style="183" customWidth="1"/>
    <col min="7426" max="7426" width="28.28515625" style="183" customWidth="1"/>
    <col min="7427" max="7427" width="13.85546875" style="183" customWidth="1"/>
    <col min="7428" max="7428" width="11.5703125" style="183"/>
    <col min="7429" max="7429" width="13.85546875" style="183" customWidth="1"/>
    <col min="7430" max="7430" width="13.7109375" style="183" customWidth="1"/>
    <col min="7431" max="7431" width="16" style="183" customWidth="1"/>
    <col min="7432" max="7432" width="10.7109375" style="183" customWidth="1"/>
    <col min="7433" max="7433" width="7.140625" style="183" customWidth="1"/>
    <col min="7434" max="7434" width="15.7109375" style="183" customWidth="1"/>
    <col min="7435" max="7435" width="16.28515625" style="183" customWidth="1"/>
    <col min="7436" max="7436" width="1.140625" style="183" customWidth="1"/>
    <col min="7437" max="7680" width="11.5703125" style="183"/>
    <col min="7681" max="7681" width="6.140625" style="183" customWidth="1"/>
    <col min="7682" max="7682" width="28.28515625" style="183" customWidth="1"/>
    <col min="7683" max="7683" width="13.85546875" style="183" customWidth="1"/>
    <col min="7684" max="7684" width="11.5703125" style="183"/>
    <col min="7685" max="7685" width="13.85546875" style="183" customWidth="1"/>
    <col min="7686" max="7686" width="13.7109375" style="183" customWidth="1"/>
    <col min="7687" max="7687" width="16" style="183" customWidth="1"/>
    <col min="7688" max="7688" width="10.7109375" style="183" customWidth="1"/>
    <col min="7689" max="7689" width="7.140625" style="183" customWidth="1"/>
    <col min="7690" max="7690" width="15.7109375" style="183" customWidth="1"/>
    <col min="7691" max="7691" width="16.28515625" style="183" customWidth="1"/>
    <col min="7692" max="7692" width="1.140625" style="183" customWidth="1"/>
    <col min="7693" max="7936" width="11.5703125" style="183"/>
    <col min="7937" max="7937" width="6.140625" style="183" customWidth="1"/>
    <col min="7938" max="7938" width="28.28515625" style="183" customWidth="1"/>
    <col min="7939" max="7939" width="13.85546875" style="183" customWidth="1"/>
    <col min="7940" max="7940" width="11.5703125" style="183"/>
    <col min="7941" max="7941" width="13.85546875" style="183" customWidth="1"/>
    <col min="7942" max="7942" width="13.7109375" style="183" customWidth="1"/>
    <col min="7943" max="7943" width="16" style="183" customWidth="1"/>
    <col min="7944" max="7944" width="10.7109375" style="183" customWidth="1"/>
    <col min="7945" max="7945" width="7.140625" style="183" customWidth="1"/>
    <col min="7946" max="7946" width="15.7109375" style="183" customWidth="1"/>
    <col min="7947" max="7947" width="16.28515625" style="183" customWidth="1"/>
    <col min="7948" max="7948" width="1.140625" style="183" customWidth="1"/>
    <col min="7949" max="8192" width="11.5703125" style="183"/>
    <col min="8193" max="8193" width="6.140625" style="183" customWidth="1"/>
    <col min="8194" max="8194" width="28.28515625" style="183" customWidth="1"/>
    <col min="8195" max="8195" width="13.85546875" style="183" customWidth="1"/>
    <col min="8196" max="8196" width="11.5703125" style="183"/>
    <col min="8197" max="8197" width="13.85546875" style="183" customWidth="1"/>
    <col min="8198" max="8198" width="13.7109375" style="183" customWidth="1"/>
    <col min="8199" max="8199" width="16" style="183" customWidth="1"/>
    <col min="8200" max="8200" width="10.7109375" style="183" customWidth="1"/>
    <col min="8201" max="8201" width="7.140625" style="183" customWidth="1"/>
    <col min="8202" max="8202" width="15.7109375" style="183" customWidth="1"/>
    <col min="8203" max="8203" width="16.28515625" style="183" customWidth="1"/>
    <col min="8204" max="8204" width="1.140625" style="183" customWidth="1"/>
    <col min="8205" max="8448" width="11.5703125" style="183"/>
    <col min="8449" max="8449" width="6.140625" style="183" customWidth="1"/>
    <col min="8450" max="8450" width="28.28515625" style="183" customWidth="1"/>
    <col min="8451" max="8451" width="13.85546875" style="183" customWidth="1"/>
    <col min="8452" max="8452" width="11.5703125" style="183"/>
    <col min="8453" max="8453" width="13.85546875" style="183" customWidth="1"/>
    <col min="8454" max="8454" width="13.7109375" style="183" customWidth="1"/>
    <col min="8455" max="8455" width="16" style="183" customWidth="1"/>
    <col min="8456" max="8456" width="10.7109375" style="183" customWidth="1"/>
    <col min="8457" max="8457" width="7.140625" style="183" customWidth="1"/>
    <col min="8458" max="8458" width="15.7109375" style="183" customWidth="1"/>
    <col min="8459" max="8459" width="16.28515625" style="183" customWidth="1"/>
    <col min="8460" max="8460" width="1.140625" style="183" customWidth="1"/>
    <col min="8461" max="8704" width="11.5703125" style="183"/>
    <col min="8705" max="8705" width="6.140625" style="183" customWidth="1"/>
    <col min="8706" max="8706" width="28.28515625" style="183" customWidth="1"/>
    <col min="8707" max="8707" width="13.85546875" style="183" customWidth="1"/>
    <col min="8708" max="8708" width="11.5703125" style="183"/>
    <col min="8709" max="8709" width="13.85546875" style="183" customWidth="1"/>
    <col min="8710" max="8710" width="13.7109375" style="183" customWidth="1"/>
    <col min="8711" max="8711" width="16" style="183" customWidth="1"/>
    <col min="8712" max="8712" width="10.7109375" style="183" customWidth="1"/>
    <col min="8713" max="8713" width="7.140625" style="183" customWidth="1"/>
    <col min="8714" max="8714" width="15.7109375" style="183" customWidth="1"/>
    <col min="8715" max="8715" width="16.28515625" style="183" customWidth="1"/>
    <col min="8716" max="8716" width="1.140625" style="183" customWidth="1"/>
    <col min="8717" max="8960" width="11.5703125" style="183"/>
    <col min="8961" max="8961" width="6.140625" style="183" customWidth="1"/>
    <col min="8962" max="8962" width="28.28515625" style="183" customWidth="1"/>
    <col min="8963" max="8963" width="13.85546875" style="183" customWidth="1"/>
    <col min="8964" max="8964" width="11.5703125" style="183"/>
    <col min="8965" max="8965" width="13.85546875" style="183" customWidth="1"/>
    <col min="8966" max="8966" width="13.7109375" style="183" customWidth="1"/>
    <col min="8967" max="8967" width="16" style="183" customWidth="1"/>
    <col min="8968" max="8968" width="10.7109375" style="183" customWidth="1"/>
    <col min="8969" max="8969" width="7.140625" style="183" customWidth="1"/>
    <col min="8970" max="8970" width="15.7109375" style="183" customWidth="1"/>
    <col min="8971" max="8971" width="16.28515625" style="183" customWidth="1"/>
    <col min="8972" max="8972" width="1.140625" style="183" customWidth="1"/>
    <col min="8973" max="9216" width="11.5703125" style="183"/>
    <col min="9217" max="9217" width="6.140625" style="183" customWidth="1"/>
    <col min="9218" max="9218" width="28.28515625" style="183" customWidth="1"/>
    <col min="9219" max="9219" width="13.85546875" style="183" customWidth="1"/>
    <col min="9220" max="9220" width="11.5703125" style="183"/>
    <col min="9221" max="9221" width="13.85546875" style="183" customWidth="1"/>
    <col min="9222" max="9222" width="13.7109375" style="183" customWidth="1"/>
    <col min="9223" max="9223" width="16" style="183" customWidth="1"/>
    <col min="9224" max="9224" width="10.7109375" style="183" customWidth="1"/>
    <col min="9225" max="9225" width="7.140625" style="183" customWidth="1"/>
    <col min="9226" max="9226" width="15.7109375" style="183" customWidth="1"/>
    <col min="9227" max="9227" width="16.28515625" style="183" customWidth="1"/>
    <col min="9228" max="9228" width="1.140625" style="183" customWidth="1"/>
    <col min="9229" max="9472" width="11.5703125" style="183"/>
    <col min="9473" max="9473" width="6.140625" style="183" customWidth="1"/>
    <col min="9474" max="9474" width="28.28515625" style="183" customWidth="1"/>
    <col min="9475" max="9475" width="13.85546875" style="183" customWidth="1"/>
    <col min="9476" max="9476" width="11.5703125" style="183"/>
    <col min="9477" max="9477" width="13.85546875" style="183" customWidth="1"/>
    <col min="9478" max="9478" width="13.7109375" style="183" customWidth="1"/>
    <col min="9479" max="9479" width="16" style="183" customWidth="1"/>
    <col min="9480" max="9480" width="10.7109375" style="183" customWidth="1"/>
    <col min="9481" max="9481" width="7.140625" style="183" customWidth="1"/>
    <col min="9482" max="9482" width="15.7109375" style="183" customWidth="1"/>
    <col min="9483" max="9483" width="16.28515625" style="183" customWidth="1"/>
    <col min="9484" max="9484" width="1.140625" style="183" customWidth="1"/>
    <col min="9485" max="9728" width="11.5703125" style="183"/>
    <col min="9729" max="9729" width="6.140625" style="183" customWidth="1"/>
    <col min="9730" max="9730" width="28.28515625" style="183" customWidth="1"/>
    <col min="9731" max="9731" width="13.85546875" style="183" customWidth="1"/>
    <col min="9732" max="9732" width="11.5703125" style="183"/>
    <col min="9733" max="9733" width="13.85546875" style="183" customWidth="1"/>
    <col min="9734" max="9734" width="13.7109375" style="183" customWidth="1"/>
    <col min="9735" max="9735" width="16" style="183" customWidth="1"/>
    <col min="9736" max="9736" width="10.7109375" style="183" customWidth="1"/>
    <col min="9737" max="9737" width="7.140625" style="183" customWidth="1"/>
    <col min="9738" max="9738" width="15.7109375" style="183" customWidth="1"/>
    <col min="9739" max="9739" width="16.28515625" style="183" customWidth="1"/>
    <col min="9740" max="9740" width="1.140625" style="183" customWidth="1"/>
    <col min="9741" max="9984" width="11.5703125" style="183"/>
    <col min="9985" max="9985" width="6.140625" style="183" customWidth="1"/>
    <col min="9986" max="9986" width="28.28515625" style="183" customWidth="1"/>
    <col min="9987" max="9987" width="13.85546875" style="183" customWidth="1"/>
    <col min="9988" max="9988" width="11.5703125" style="183"/>
    <col min="9989" max="9989" width="13.85546875" style="183" customWidth="1"/>
    <col min="9990" max="9990" width="13.7109375" style="183" customWidth="1"/>
    <col min="9991" max="9991" width="16" style="183" customWidth="1"/>
    <col min="9992" max="9992" width="10.7109375" style="183" customWidth="1"/>
    <col min="9993" max="9993" width="7.140625" style="183" customWidth="1"/>
    <col min="9994" max="9994" width="15.7109375" style="183" customWidth="1"/>
    <col min="9995" max="9995" width="16.28515625" style="183" customWidth="1"/>
    <col min="9996" max="9996" width="1.140625" style="183" customWidth="1"/>
    <col min="9997" max="10240" width="11.5703125" style="183"/>
    <col min="10241" max="10241" width="6.140625" style="183" customWidth="1"/>
    <col min="10242" max="10242" width="28.28515625" style="183" customWidth="1"/>
    <col min="10243" max="10243" width="13.85546875" style="183" customWidth="1"/>
    <col min="10244" max="10244" width="11.5703125" style="183"/>
    <col min="10245" max="10245" width="13.85546875" style="183" customWidth="1"/>
    <col min="10246" max="10246" width="13.7109375" style="183" customWidth="1"/>
    <col min="10247" max="10247" width="16" style="183" customWidth="1"/>
    <col min="10248" max="10248" width="10.7109375" style="183" customWidth="1"/>
    <col min="10249" max="10249" width="7.140625" style="183" customWidth="1"/>
    <col min="10250" max="10250" width="15.7109375" style="183" customWidth="1"/>
    <col min="10251" max="10251" width="16.28515625" style="183" customWidth="1"/>
    <col min="10252" max="10252" width="1.140625" style="183" customWidth="1"/>
    <col min="10253" max="10496" width="11.5703125" style="183"/>
    <col min="10497" max="10497" width="6.140625" style="183" customWidth="1"/>
    <col min="10498" max="10498" width="28.28515625" style="183" customWidth="1"/>
    <col min="10499" max="10499" width="13.85546875" style="183" customWidth="1"/>
    <col min="10500" max="10500" width="11.5703125" style="183"/>
    <col min="10501" max="10501" width="13.85546875" style="183" customWidth="1"/>
    <col min="10502" max="10502" width="13.7109375" style="183" customWidth="1"/>
    <col min="10503" max="10503" width="16" style="183" customWidth="1"/>
    <col min="10504" max="10504" width="10.7109375" style="183" customWidth="1"/>
    <col min="10505" max="10505" width="7.140625" style="183" customWidth="1"/>
    <col min="10506" max="10506" width="15.7109375" style="183" customWidth="1"/>
    <col min="10507" max="10507" width="16.28515625" style="183" customWidth="1"/>
    <col min="10508" max="10508" width="1.140625" style="183" customWidth="1"/>
    <col min="10509" max="10752" width="11.5703125" style="183"/>
    <col min="10753" max="10753" width="6.140625" style="183" customWidth="1"/>
    <col min="10754" max="10754" width="28.28515625" style="183" customWidth="1"/>
    <col min="10755" max="10755" width="13.85546875" style="183" customWidth="1"/>
    <col min="10756" max="10756" width="11.5703125" style="183"/>
    <col min="10757" max="10757" width="13.85546875" style="183" customWidth="1"/>
    <col min="10758" max="10758" width="13.7109375" style="183" customWidth="1"/>
    <col min="10759" max="10759" width="16" style="183" customWidth="1"/>
    <col min="10760" max="10760" width="10.7109375" style="183" customWidth="1"/>
    <col min="10761" max="10761" width="7.140625" style="183" customWidth="1"/>
    <col min="10762" max="10762" width="15.7109375" style="183" customWidth="1"/>
    <col min="10763" max="10763" width="16.28515625" style="183" customWidth="1"/>
    <col min="10764" max="10764" width="1.140625" style="183" customWidth="1"/>
    <col min="10765" max="11008" width="11.5703125" style="183"/>
    <col min="11009" max="11009" width="6.140625" style="183" customWidth="1"/>
    <col min="11010" max="11010" width="28.28515625" style="183" customWidth="1"/>
    <col min="11011" max="11011" width="13.85546875" style="183" customWidth="1"/>
    <col min="11012" max="11012" width="11.5703125" style="183"/>
    <col min="11013" max="11013" width="13.85546875" style="183" customWidth="1"/>
    <col min="11014" max="11014" width="13.7109375" style="183" customWidth="1"/>
    <col min="11015" max="11015" width="16" style="183" customWidth="1"/>
    <col min="11016" max="11016" width="10.7109375" style="183" customWidth="1"/>
    <col min="11017" max="11017" width="7.140625" style="183" customWidth="1"/>
    <col min="11018" max="11018" width="15.7109375" style="183" customWidth="1"/>
    <col min="11019" max="11019" width="16.28515625" style="183" customWidth="1"/>
    <col min="11020" max="11020" width="1.140625" style="183" customWidth="1"/>
    <col min="11021" max="11264" width="11.5703125" style="183"/>
    <col min="11265" max="11265" width="6.140625" style="183" customWidth="1"/>
    <col min="11266" max="11266" width="28.28515625" style="183" customWidth="1"/>
    <col min="11267" max="11267" width="13.85546875" style="183" customWidth="1"/>
    <col min="11268" max="11268" width="11.5703125" style="183"/>
    <col min="11269" max="11269" width="13.85546875" style="183" customWidth="1"/>
    <col min="11270" max="11270" width="13.7109375" style="183" customWidth="1"/>
    <col min="11271" max="11271" width="16" style="183" customWidth="1"/>
    <col min="11272" max="11272" width="10.7109375" style="183" customWidth="1"/>
    <col min="11273" max="11273" width="7.140625" style="183" customWidth="1"/>
    <col min="11274" max="11274" width="15.7109375" style="183" customWidth="1"/>
    <col min="11275" max="11275" width="16.28515625" style="183" customWidth="1"/>
    <col min="11276" max="11276" width="1.140625" style="183" customWidth="1"/>
    <col min="11277" max="11520" width="11.5703125" style="183"/>
    <col min="11521" max="11521" width="6.140625" style="183" customWidth="1"/>
    <col min="11522" max="11522" width="28.28515625" style="183" customWidth="1"/>
    <col min="11523" max="11523" width="13.85546875" style="183" customWidth="1"/>
    <col min="11524" max="11524" width="11.5703125" style="183"/>
    <col min="11525" max="11525" width="13.85546875" style="183" customWidth="1"/>
    <col min="11526" max="11526" width="13.7109375" style="183" customWidth="1"/>
    <col min="11527" max="11527" width="16" style="183" customWidth="1"/>
    <col min="11528" max="11528" width="10.7109375" style="183" customWidth="1"/>
    <col min="11529" max="11529" width="7.140625" style="183" customWidth="1"/>
    <col min="11530" max="11530" width="15.7109375" style="183" customWidth="1"/>
    <col min="11531" max="11531" width="16.28515625" style="183" customWidth="1"/>
    <col min="11532" max="11532" width="1.140625" style="183" customWidth="1"/>
    <col min="11533" max="11776" width="11.5703125" style="183"/>
    <col min="11777" max="11777" width="6.140625" style="183" customWidth="1"/>
    <col min="11778" max="11778" width="28.28515625" style="183" customWidth="1"/>
    <col min="11779" max="11779" width="13.85546875" style="183" customWidth="1"/>
    <col min="11780" max="11780" width="11.5703125" style="183"/>
    <col min="11781" max="11781" width="13.85546875" style="183" customWidth="1"/>
    <col min="11782" max="11782" width="13.7109375" style="183" customWidth="1"/>
    <col min="11783" max="11783" width="16" style="183" customWidth="1"/>
    <col min="11784" max="11784" width="10.7109375" style="183" customWidth="1"/>
    <col min="11785" max="11785" width="7.140625" style="183" customWidth="1"/>
    <col min="11786" max="11786" width="15.7109375" style="183" customWidth="1"/>
    <col min="11787" max="11787" width="16.28515625" style="183" customWidth="1"/>
    <col min="11788" max="11788" width="1.140625" style="183" customWidth="1"/>
    <col min="11789" max="12032" width="11.5703125" style="183"/>
    <col min="12033" max="12033" width="6.140625" style="183" customWidth="1"/>
    <col min="12034" max="12034" width="28.28515625" style="183" customWidth="1"/>
    <col min="12035" max="12035" width="13.85546875" style="183" customWidth="1"/>
    <col min="12036" max="12036" width="11.5703125" style="183"/>
    <col min="12037" max="12037" width="13.85546875" style="183" customWidth="1"/>
    <col min="12038" max="12038" width="13.7109375" style="183" customWidth="1"/>
    <col min="12039" max="12039" width="16" style="183" customWidth="1"/>
    <col min="12040" max="12040" width="10.7109375" style="183" customWidth="1"/>
    <col min="12041" max="12041" width="7.140625" style="183" customWidth="1"/>
    <col min="12042" max="12042" width="15.7109375" style="183" customWidth="1"/>
    <col min="12043" max="12043" width="16.28515625" style="183" customWidth="1"/>
    <col min="12044" max="12044" width="1.140625" style="183" customWidth="1"/>
    <col min="12045" max="12288" width="11.5703125" style="183"/>
    <col min="12289" max="12289" width="6.140625" style="183" customWidth="1"/>
    <col min="12290" max="12290" width="28.28515625" style="183" customWidth="1"/>
    <col min="12291" max="12291" width="13.85546875" style="183" customWidth="1"/>
    <col min="12292" max="12292" width="11.5703125" style="183"/>
    <col min="12293" max="12293" width="13.85546875" style="183" customWidth="1"/>
    <col min="12294" max="12294" width="13.7109375" style="183" customWidth="1"/>
    <col min="12295" max="12295" width="16" style="183" customWidth="1"/>
    <col min="12296" max="12296" width="10.7109375" style="183" customWidth="1"/>
    <col min="12297" max="12297" width="7.140625" style="183" customWidth="1"/>
    <col min="12298" max="12298" width="15.7109375" style="183" customWidth="1"/>
    <col min="12299" max="12299" width="16.28515625" style="183" customWidth="1"/>
    <col min="12300" max="12300" width="1.140625" style="183" customWidth="1"/>
    <col min="12301" max="12544" width="11.5703125" style="183"/>
    <col min="12545" max="12545" width="6.140625" style="183" customWidth="1"/>
    <col min="12546" max="12546" width="28.28515625" style="183" customWidth="1"/>
    <col min="12547" max="12547" width="13.85546875" style="183" customWidth="1"/>
    <col min="12548" max="12548" width="11.5703125" style="183"/>
    <col min="12549" max="12549" width="13.85546875" style="183" customWidth="1"/>
    <col min="12550" max="12550" width="13.7109375" style="183" customWidth="1"/>
    <col min="12551" max="12551" width="16" style="183" customWidth="1"/>
    <col min="12552" max="12552" width="10.7109375" style="183" customWidth="1"/>
    <col min="12553" max="12553" width="7.140625" style="183" customWidth="1"/>
    <col min="12554" max="12554" width="15.7109375" style="183" customWidth="1"/>
    <col min="12555" max="12555" width="16.28515625" style="183" customWidth="1"/>
    <col min="12556" max="12556" width="1.140625" style="183" customWidth="1"/>
    <col min="12557" max="12800" width="11.5703125" style="183"/>
    <col min="12801" max="12801" width="6.140625" style="183" customWidth="1"/>
    <col min="12802" max="12802" width="28.28515625" style="183" customWidth="1"/>
    <col min="12803" max="12803" width="13.85546875" style="183" customWidth="1"/>
    <col min="12804" max="12804" width="11.5703125" style="183"/>
    <col min="12805" max="12805" width="13.85546875" style="183" customWidth="1"/>
    <col min="12806" max="12806" width="13.7109375" style="183" customWidth="1"/>
    <col min="12807" max="12807" width="16" style="183" customWidth="1"/>
    <col min="12808" max="12808" width="10.7109375" style="183" customWidth="1"/>
    <col min="12809" max="12809" width="7.140625" style="183" customWidth="1"/>
    <col min="12810" max="12810" width="15.7109375" style="183" customWidth="1"/>
    <col min="12811" max="12811" width="16.28515625" style="183" customWidth="1"/>
    <col min="12812" max="12812" width="1.140625" style="183" customWidth="1"/>
    <col min="12813" max="13056" width="11.5703125" style="183"/>
    <col min="13057" max="13057" width="6.140625" style="183" customWidth="1"/>
    <col min="13058" max="13058" width="28.28515625" style="183" customWidth="1"/>
    <col min="13059" max="13059" width="13.85546875" style="183" customWidth="1"/>
    <col min="13060" max="13060" width="11.5703125" style="183"/>
    <col min="13061" max="13061" width="13.85546875" style="183" customWidth="1"/>
    <col min="13062" max="13062" width="13.7109375" style="183" customWidth="1"/>
    <col min="13063" max="13063" width="16" style="183" customWidth="1"/>
    <col min="13064" max="13064" width="10.7109375" style="183" customWidth="1"/>
    <col min="13065" max="13065" width="7.140625" style="183" customWidth="1"/>
    <col min="13066" max="13066" width="15.7109375" style="183" customWidth="1"/>
    <col min="13067" max="13067" width="16.28515625" style="183" customWidth="1"/>
    <col min="13068" max="13068" width="1.140625" style="183" customWidth="1"/>
    <col min="13069" max="13312" width="11.5703125" style="183"/>
    <col min="13313" max="13313" width="6.140625" style="183" customWidth="1"/>
    <col min="13314" max="13314" width="28.28515625" style="183" customWidth="1"/>
    <col min="13315" max="13315" width="13.85546875" style="183" customWidth="1"/>
    <col min="13316" max="13316" width="11.5703125" style="183"/>
    <col min="13317" max="13317" width="13.85546875" style="183" customWidth="1"/>
    <col min="13318" max="13318" width="13.7109375" style="183" customWidth="1"/>
    <col min="13319" max="13319" width="16" style="183" customWidth="1"/>
    <col min="13320" max="13320" width="10.7109375" style="183" customWidth="1"/>
    <col min="13321" max="13321" width="7.140625" style="183" customWidth="1"/>
    <col min="13322" max="13322" width="15.7109375" style="183" customWidth="1"/>
    <col min="13323" max="13323" width="16.28515625" style="183" customWidth="1"/>
    <col min="13324" max="13324" width="1.140625" style="183" customWidth="1"/>
    <col min="13325" max="13568" width="11.5703125" style="183"/>
    <col min="13569" max="13569" width="6.140625" style="183" customWidth="1"/>
    <col min="13570" max="13570" width="28.28515625" style="183" customWidth="1"/>
    <col min="13571" max="13571" width="13.85546875" style="183" customWidth="1"/>
    <col min="13572" max="13572" width="11.5703125" style="183"/>
    <col min="13573" max="13573" width="13.85546875" style="183" customWidth="1"/>
    <col min="13574" max="13574" width="13.7109375" style="183" customWidth="1"/>
    <col min="13575" max="13575" width="16" style="183" customWidth="1"/>
    <col min="13576" max="13576" width="10.7109375" style="183" customWidth="1"/>
    <col min="13577" max="13577" width="7.140625" style="183" customWidth="1"/>
    <col min="13578" max="13578" width="15.7109375" style="183" customWidth="1"/>
    <col min="13579" max="13579" width="16.28515625" style="183" customWidth="1"/>
    <col min="13580" max="13580" width="1.140625" style="183" customWidth="1"/>
    <col min="13581" max="13824" width="11.5703125" style="183"/>
    <col min="13825" max="13825" width="6.140625" style="183" customWidth="1"/>
    <col min="13826" max="13826" width="28.28515625" style="183" customWidth="1"/>
    <col min="13827" max="13827" width="13.85546875" style="183" customWidth="1"/>
    <col min="13828" max="13828" width="11.5703125" style="183"/>
    <col min="13829" max="13829" width="13.85546875" style="183" customWidth="1"/>
    <col min="13830" max="13830" width="13.7109375" style="183" customWidth="1"/>
    <col min="13831" max="13831" width="16" style="183" customWidth="1"/>
    <col min="13832" max="13832" width="10.7109375" style="183" customWidth="1"/>
    <col min="13833" max="13833" width="7.140625" style="183" customWidth="1"/>
    <col min="13834" max="13834" width="15.7109375" style="183" customWidth="1"/>
    <col min="13835" max="13835" width="16.28515625" style="183" customWidth="1"/>
    <col min="13836" max="13836" width="1.140625" style="183" customWidth="1"/>
    <col min="13837" max="14080" width="11.5703125" style="183"/>
    <col min="14081" max="14081" width="6.140625" style="183" customWidth="1"/>
    <col min="14082" max="14082" width="28.28515625" style="183" customWidth="1"/>
    <col min="14083" max="14083" width="13.85546875" style="183" customWidth="1"/>
    <col min="14084" max="14084" width="11.5703125" style="183"/>
    <col min="14085" max="14085" width="13.85546875" style="183" customWidth="1"/>
    <col min="14086" max="14086" width="13.7109375" style="183" customWidth="1"/>
    <col min="14087" max="14087" width="16" style="183" customWidth="1"/>
    <col min="14088" max="14088" width="10.7109375" style="183" customWidth="1"/>
    <col min="14089" max="14089" width="7.140625" style="183" customWidth="1"/>
    <col min="14090" max="14090" width="15.7109375" style="183" customWidth="1"/>
    <col min="14091" max="14091" width="16.28515625" style="183" customWidth="1"/>
    <col min="14092" max="14092" width="1.140625" style="183" customWidth="1"/>
    <col min="14093" max="14336" width="11.5703125" style="183"/>
    <col min="14337" max="14337" width="6.140625" style="183" customWidth="1"/>
    <col min="14338" max="14338" width="28.28515625" style="183" customWidth="1"/>
    <col min="14339" max="14339" width="13.85546875" style="183" customWidth="1"/>
    <col min="14340" max="14340" width="11.5703125" style="183"/>
    <col min="14341" max="14341" width="13.85546875" style="183" customWidth="1"/>
    <col min="14342" max="14342" width="13.7109375" style="183" customWidth="1"/>
    <col min="14343" max="14343" width="16" style="183" customWidth="1"/>
    <col min="14344" max="14344" width="10.7109375" style="183" customWidth="1"/>
    <col min="14345" max="14345" width="7.140625" style="183" customWidth="1"/>
    <col min="14346" max="14346" width="15.7109375" style="183" customWidth="1"/>
    <col min="14347" max="14347" width="16.28515625" style="183" customWidth="1"/>
    <col min="14348" max="14348" width="1.140625" style="183" customWidth="1"/>
    <col min="14349" max="14592" width="11.5703125" style="183"/>
    <col min="14593" max="14593" width="6.140625" style="183" customWidth="1"/>
    <col min="14594" max="14594" width="28.28515625" style="183" customWidth="1"/>
    <col min="14595" max="14595" width="13.85546875" style="183" customWidth="1"/>
    <col min="14596" max="14596" width="11.5703125" style="183"/>
    <col min="14597" max="14597" width="13.85546875" style="183" customWidth="1"/>
    <col min="14598" max="14598" width="13.7109375" style="183" customWidth="1"/>
    <col min="14599" max="14599" width="16" style="183" customWidth="1"/>
    <col min="14600" max="14600" width="10.7109375" style="183" customWidth="1"/>
    <col min="14601" max="14601" width="7.140625" style="183" customWidth="1"/>
    <col min="14602" max="14602" width="15.7109375" style="183" customWidth="1"/>
    <col min="14603" max="14603" width="16.28515625" style="183" customWidth="1"/>
    <col min="14604" max="14604" width="1.140625" style="183" customWidth="1"/>
    <col min="14605" max="14848" width="11.5703125" style="183"/>
    <col min="14849" max="14849" width="6.140625" style="183" customWidth="1"/>
    <col min="14850" max="14850" width="28.28515625" style="183" customWidth="1"/>
    <col min="14851" max="14851" width="13.85546875" style="183" customWidth="1"/>
    <col min="14852" max="14852" width="11.5703125" style="183"/>
    <col min="14853" max="14853" width="13.85546875" style="183" customWidth="1"/>
    <col min="14854" max="14854" width="13.7109375" style="183" customWidth="1"/>
    <col min="14855" max="14855" width="16" style="183" customWidth="1"/>
    <col min="14856" max="14856" width="10.7109375" style="183" customWidth="1"/>
    <col min="14857" max="14857" width="7.140625" style="183" customWidth="1"/>
    <col min="14858" max="14858" width="15.7109375" style="183" customWidth="1"/>
    <col min="14859" max="14859" width="16.28515625" style="183" customWidth="1"/>
    <col min="14860" max="14860" width="1.140625" style="183" customWidth="1"/>
    <col min="14861" max="15104" width="11.5703125" style="183"/>
    <col min="15105" max="15105" width="6.140625" style="183" customWidth="1"/>
    <col min="15106" max="15106" width="28.28515625" style="183" customWidth="1"/>
    <col min="15107" max="15107" width="13.85546875" style="183" customWidth="1"/>
    <col min="15108" max="15108" width="11.5703125" style="183"/>
    <col min="15109" max="15109" width="13.85546875" style="183" customWidth="1"/>
    <col min="15110" max="15110" width="13.7109375" style="183" customWidth="1"/>
    <col min="15111" max="15111" width="16" style="183" customWidth="1"/>
    <col min="15112" max="15112" width="10.7109375" style="183" customWidth="1"/>
    <col min="15113" max="15113" width="7.140625" style="183" customWidth="1"/>
    <col min="15114" max="15114" width="15.7109375" style="183" customWidth="1"/>
    <col min="15115" max="15115" width="16.28515625" style="183" customWidth="1"/>
    <col min="15116" max="15116" width="1.140625" style="183" customWidth="1"/>
    <col min="15117" max="15360" width="11.5703125" style="183"/>
    <col min="15361" max="15361" width="6.140625" style="183" customWidth="1"/>
    <col min="15362" max="15362" width="28.28515625" style="183" customWidth="1"/>
    <col min="15363" max="15363" width="13.85546875" style="183" customWidth="1"/>
    <col min="15364" max="15364" width="11.5703125" style="183"/>
    <col min="15365" max="15365" width="13.85546875" style="183" customWidth="1"/>
    <col min="15366" max="15366" width="13.7109375" style="183" customWidth="1"/>
    <col min="15367" max="15367" width="16" style="183" customWidth="1"/>
    <col min="15368" max="15368" width="10.7109375" style="183" customWidth="1"/>
    <col min="15369" max="15369" width="7.140625" style="183" customWidth="1"/>
    <col min="15370" max="15370" width="15.7109375" style="183" customWidth="1"/>
    <col min="15371" max="15371" width="16.28515625" style="183" customWidth="1"/>
    <col min="15372" max="15372" width="1.140625" style="183" customWidth="1"/>
    <col min="15373" max="15616" width="11.5703125" style="183"/>
    <col min="15617" max="15617" width="6.140625" style="183" customWidth="1"/>
    <col min="15618" max="15618" width="28.28515625" style="183" customWidth="1"/>
    <col min="15619" max="15619" width="13.85546875" style="183" customWidth="1"/>
    <col min="15620" max="15620" width="11.5703125" style="183"/>
    <col min="15621" max="15621" width="13.85546875" style="183" customWidth="1"/>
    <col min="15622" max="15622" width="13.7109375" style="183" customWidth="1"/>
    <col min="15623" max="15623" width="16" style="183" customWidth="1"/>
    <col min="15624" max="15624" width="10.7109375" style="183" customWidth="1"/>
    <col min="15625" max="15625" width="7.140625" style="183" customWidth="1"/>
    <col min="15626" max="15626" width="15.7109375" style="183" customWidth="1"/>
    <col min="15627" max="15627" width="16.28515625" style="183" customWidth="1"/>
    <col min="15628" max="15628" width="1.140625" style="183" customWidth="1"/>
    <col min="15629" max="15872" width="11.5703125" style="183"/>
    <col min="15873" max="15873" width="6.140625" style="183" customWidth="1"/>
    <col min="15874" max="15874" width="28.28515625" style="183" customWidth="1"/>
    <col min="15875" max="15875" width="13.85546875" style="183" customWidth="1"/>
    <col min="15876" max="15876" width="11.5703125" style="183"/>
    <col min="15877" max="15877" width="13.85546875" style="183" customWidth="1"/>
    <col min="15878" max="15878" width="13.7109375" style="183" customWidth="1"/>
    <col min="15879" max="15879" width="16" style="183" customWidth="1"/>
    <col min="15880" max="15880" width="10.7109375" style="183" customWidth="1"/>
    <col min="15881" max="15881" width="7.140625" style="183" customWidth="1"/>
    <col min="15882" max="15882" width="15.7109375" style="183" customWidth="1"/>
    <col min="15883" max="15883" width="16.28515625" style="183" customWidth="1"/>
    <col min="15884" max="15884" width="1.140625" style="183" customWidth="1"/>
    <col min="15885" max="16128" width="11.5703125" style="183"/>
    <col min="16129" max="16129" width="6.140625" style="183" customWidth="1"/>
    <col min="16130" max="16130" width="28.28515625" style="183" customWidth="1"/>
    <col min="16131" max="16131" width="13.85546875" style="183" customWidth="1"/>
    <col min="16132" max="16132" width="11.5703125" style="183"/>
    <col min="16133" max="16133" width="13.85546875" style="183" customWidth="1"/>
    <col min="16134" max="16134" width="13.7109375" style="183" customWidth="1"/>
    <col min="16135" max="16135" width="16" style="183" customWidth="1"/>
    <col min="16136" max="16136" width="10.7109375" style="183" customWidth="1"/>
    <col min="16137" max="16137" width="7.140625" style="183" customWidth="1"/>
    <col min="16138" max="16138" width="15.7109375" style="183" customWidth="1"/>
    <col min="16139" max="16139" width="16.28515625" style="183" customWidth="1"/>
    <col min="16140" max="16140" width="1.140625" style="183" customWidth="1"/>
    <col min="16141" max="16384" width="11.5703125" style="183"/>
  </cols>
  <sheetData>
    <row r="1" spans="2:11" ht="11.25" customHeight="1">
      <c r="B1" s="315"/>
      <c r="C1" s="315"/>
      <c r="D1" s="315"/>
      <c r="E1" s="315"/>
      <c r="F1" s="315"/>
      <c r="G1" s="315"/>
      <c r="H1" s="315"/>
      <c r="I1" s="315"/>
    </row>
    <row r="2" spans="2:11" ht="11.25" customHeight="1">
      <c r="G2" s="315"/>
      <c r="H2" s="315"/>
      <c r="I2" s="315"/>
    </row>
    <row r="3" spans="2:11" ht="12.75" customHeight="1">
      <c r="B3" s="663" t="s">
        <v>610</v>
      </c>
      <c r="C3" s="663"/>
      <c r="D3" s="663"/>
      <c r="E3" s="663"/>
      <c r="F3" s="663"/>
      <c r="G3" s="663"/>
      <c r="H3" s="663"/>
      <c r="I3" s="663"/>
      <c r="J3" s="663"/>
      <c r="K3" s="663"/>
    </row>
    <row r="4" spans="2:11" ht="12.75" customHeight="1">
      <c r="B4" s="663"/>
      <c r="C4" s="663"/>
      <c r="D4" s="663"/>
      <c r="E4" s="663"/>
      <c r="F4" s="663"/>
      <c r="G4" s="663"/>
      <c r="H4" s="663"/>
      <c r="I4" s="663"/>
      <c r="J4" s="663"/>
      <c r="K4" s="663"/>
    </row>
    <row r="5" spans="2:11" ht="12.75" customHeight="1">
      <c r="B5" s="657" t="s">
        <v>351</v>
      </c>
      <c r="C5" s="657"/>
      <c r="D5" s="657"/>
      <c r="E5" s="657"/>
      <c r="F5" s="657"/>
      <c r="G5" s="657"/>
      <c r="H5" s="657"/>
      <c r="I5" s="657"/>
      <c r="J5" s="657"/>
      <c r="K5" s="657"/>
    </row>
    <row r="6" spans="2:11" ht="12.75" customHeight="1">
      <c r="B6" s="657" t="s">
        <v>1</v>
      </c>
      <c r="C6" s="657"/>
      <c r="D6" s="657"/>
      <c r="E6" s="657"/>
      <c r="F6" s="657"/>
      <c r="G6" s="657"/>
      <c r="H6" s="657"/>
      <c r="I6" s="657"/>
      <c r="J6" s="657"/>
      <c r="K6" s="657"/>
    </row>
    <row r="7" spans="2:11" ht="12.75" customHeight="1">
      <c r="B7" s="316"/>
      <c r="C7" s="316"/>
      <c r="D7" s="316"/>
      <c r="E7" s="316"/>
      <c r="F7" s="316"/>
      <c r="G7" s="316"/>
      <c r="H7" s="316"/>
      <c r="I7" s="316"/>
      <c r="J7" s="316"/>
      <c r="K7" s="317" t="s">
        <v>352</v>
      </c>
    </row>
    <row r="9" spans="2:11" ht="12.75" customHeight="1">
      <c r="B9" s="667" t="s">
        <v>58</v>
      </c>
      <c r="C9" s="659" t="s">
        <v>329</v>
      </c>
      <c r="D9" s="659"/>
      <c r="E9" s="659"/>
      <c r="F9" s="659"/>
      <c r="G9" s="659" t="s">
        <v>330</v>
      </c>
      <c r="H9" s="659"/>
      <c r="I9" s="659"/>
      <c r="J9" s="659"/>
      <c r="K9" s="665" t="s">
        <v>353</v>
      </c>
    </row>
    <row r="10" spans="2:11" s="319" customFormat="1" ht="13.15" customHeight="1">
      <c r="B10" s="667"/>
      <c r="C10" s="318" t="s">
        <v>354</v>
      </c>
      <c r="D10" s="666" t="s">
        <v>355</v>
      </c>
      <c r="E10" s="666" t="s">
        <v>356</v>
      </c>
      <c r="F10" s="318" t="s">
        <v>357</v>
      </c>
      <c r="G10" s="665" t="s">
        <v>601</v>
      </c>
      <c r="H10" s="665" t="s">
        <v>338</v>
      </c>
      <c r="I10" s="666" t="s">
        <v>358</v>
      </c>
      <c r="J10" s="665" t="s">
        <v>602</v>
      </c>
      <c r="K10" s="665"/>
    </row>
    <row r="11" spans="2:11" s="319" customFormat="1" ht="19.5" customHeight="1">
      <c r="B11" s="667"/>
      <c r="C11" s="320" t="s">
        <v>338</v>
      </c>
      <c r="D11" s="666"/>
      <c r="E11" s="666"/>
      <c r="F11" s="320" t="s">
        <v>338</v>
      </c>
      <c r="G11" s="665"/>
      <c r="H11" s="665"/>
      <c r="I11" s="666"/>
      <c r="J11" s="665"/>
      <c r="K11" s="665"/>
    </row>
    <row r="12" spans="2:11" ht="11.1" customHeight="1">
      <c r="B12" s="321"/>
      <c r="C12" s="321"/>
      <c r="D12" s="321"/>
      <c r="E12" s="321"/>
      <c r="F12" s="321"/>
      <c r="G12" s="321"/>
      <c r="H12" s="321"/>
      <c r="I12" s="321"/>
      <c r="J12" s="321"/>
      <c r="K12" s="321"/>
    </row>
    <row r="13" spans="2:11" ht="12.75" customHeight="1">
      <c r="B13" s="322" t="s">
        <v>359</v>
      </c>
      <c r="C13" s="323">
        <v>4000000</v>
      </c>
      <c r="D13" s="324">
        <v>0</v>
      </c>
      <c r="E13" s="324">
        <v>0</v>
      </c>
      <c r="F13" s="325">
        <f>+C13+D13-E13</f>
        <v>4000000</v>
      </c>
      <c r="G13" s="323">
        <v>4000000</v>
      </c>
      <c r="H13" s="326">
        <v>0</v>
      </c>
      <c r="I13" s="324">
        <v>0</v>
      </c>
      <c r="J13" s="325">
        <f>+G13+H13-I13</f>
        <v>4000000</v>
      </c>
      <c r="K13" s="324">
        <f>+F13-J13</f>
        <v>0</v>
      </c>
    </row>
    <row r="14" spans="2:11" ht="12.75" customHeight="1">
      <c r="B14" s="322" t="s">
        <v>360</v>
      </c>
      <c r="C14" s="323">
        <v>3409091</v>
      </c>
      <c r="D14" s="324">
        <v>0</v>
      </c>
      <c r="E14" s="324">
        <v>0</v>
      </c>
      <c r="F14" s="325">
        <f>+C14+D14-E14</f>
        <v>3409091</v>
      </c>
      <c r="G14" s="326">
        <v>3409091</v>
      </c>
      <c r="H14" s="326">
        <v>0</v>
      </c>
      <c r="I14" s="324">
        <v>0</v>
      </c>
      <c r="J14" s="326">
        <f>+G14+H14-I14</f>
        <v>3409091</v>
      </c>
      <c r="K14" s="324">
        <f>+F14-J14</f>
        <v>0</v>
      </c>
    </row>
    <row r="15" spans="2:11" ht="11.1" customHeight="1">
      <c r="B15" s="327"/>
      <c r="C15" s="328"/>
      <c r="D15" s="327"/>
      <c r="E15" s="327"/>
      <c r="F15" s="328"/>
      <c r="G15" s="328"/>
      <c r="H15" s="327"/>
      <c r="I15" s="327"/>
      <c r="J15" s="328"/>
      <c r="K15" s="328"/>
    </row>
    <row r="16" spans="2:11" ht="11.25" hidden="1" customHeight="1">
      <c r="B16" s="327"/>
      <c r="C16" s="327"/>
      <c r="D16" s="327"/>
      <c r="E16" s="327"/>
      <c r="F16" s="327"/>
      <c r="G16" s="328"/>
      <c r="H16" s="327"/>
      <c r="I16" s="327"/>
      <c r="J16" s="327"/>
      <c r="K16" s="327"/>
    </row>
    <row r="17" spans="2:11" ht="11.25" hidden="1" customHeight="1">
      <c r="B17" s="329"/>
      <c r="C17" s="329"/>
      <c r="D17" s="329"/>
      <c r="E17" s="329"/>
      <c r="F17" s="329"/>
      <c r="G17" s="330"/>
      <c r="H17" s="329"/>
      <c r="I17" s="329"/>
      <c r="J17" s="329"/>
      <c r="K17" s="329"/>
    </row>
    <row r="18" spans="2:11" ht="11.25" hidden="1" customHeight="1">
      <c r="B18" s="327"/>
      <c r="C18" s="327"/>
      <c r="D18" s="327"/>
      <c r="E18" s="327"/>
      <c r="F18" s="327"/>
      <c r="G18" s="328"/>
      <c r="H18" s="327"/>
      <c r="I18" s="327"/>
      <c r="J18" s="327"/>
      <c r="K18" s="327"/>
    </row>
    <row r="19" spans="2:11" ht="10.5" hidden="1" customHeight="1">
      <c r="B19" s="327"/>
      <c r="C19" s="327"/>
      <c r="D19" s="327"/>
      <c r="E19" s="327"/>
      <c r="F19" s="327"/>
      <c r="G19" s="328"/>
      <c r="H19" s="327"/>
      <c r="I19" s="327"/>
      <c r="J19" s="327"/>
      <c r="K19" s="327"/>
    </row>
    <row r="20" spans="2:11" ht="10.5" hidden="1" customHeight="1">
      <c r="B20" s="327"/>
      <c r="C20" s="327"/>
      <c r="D20" s="327"/>
      <c r="E20" s="327"/>
      <c r="F20" s="327"/>
      <c r="G20" s="328"/>
      <c r="H20" s="327"/>
      <c r="I20" s="327"/>
      <c r="J20" s="327"/>
      <c r="K20" s="327"/>
    </row>
    <row r="21" spans="2:11" ht="10.5" hidden="1" customHeight="1">
      <c r="B21" s="327"/>
      <c r="C21" s="327"/>
      <c r="D21" s="327"/>
      <c r="E21" s="327"/>
      <c r="F21" s="327"/>
      <c r="G21" s="328"/>
      <c r="H21" s="327"/>
      <c r="I21" s="327"/>
      <c r="J21" s="327"/>
      <c r="K21" s="327"/>
    </row>
    <row r="22" spans="2:11" ht="10.5" hidden="1" customHeight="1">
      <c r="B22" s="327"/>
      <c r="C22" s="327"/>
      <c r="D22" s="327"/>
      <c r="E22" s="327"/>
      <c r="F22" s="327"/>
      <c r="G22" s="328"/>
      <c r="H22" s="327"/>
      <c r="I22" s="327"/>
      <c r="J22" s="327"/>
      <c r="K22" s="327"/>
    </row>
    <row r="23" spans="2:11" ht="24.75" customHeight="1">
      <c r="B23" s="331" t="s">
        <v>361</v>
      </c>
      <c r="C23" s="332">
        <f>SUM(C13:C22)</f>
        <v>7409091</v>
      </c>
      <c r="D23" s="332">
        <v>0</v>
      </c>
      <c r="E23" s="332">
        <f t="shared" ref="E23:K23" si="0">SUM(E13:E22)</f>
        <v>0</v>
      </c>
      <c r="F23" s="333">
        <f t="shared" si="0"/>
        <v>7409091</v>
      </c>
      <c r="G23" s="334">
        <f t="shared" si="0"/>
        <v>7409091</v>
      </c>
      <c r="H23" s="334">
        <f t="shared" si="0"/>
        <v>0</v>
      </c>
      <c r="I23" s="332">
        <f t="shared" si="0"/>
        <v>0</v>
      </c>
      <c r="J23" s="334">
        <f t="shared" si="0"/>
        <v>7409091</v>
      </c>
      <c r="K23" s="334">
        <f t="shared" si="0"/>
        <v>0</v>
      </c>
    </row>
    <row r="24" spans="2:11" ht="21.75" customHeight="1">
      <c r="B24" s="331" t="s">
        <v>362</v>
      </c>
      <c r="C24" s="332">
        <v>7409091</v>
      </c>
      <c r="D24" s="332">
        <v>0</v>
      </c>
      <c r="E24" s="332">
        <v>0</v>
      </c>
      <c r="F24" s="332">
        <v>7409091</v>
      </c>
      <c r="G24" s="332">
        <v>7409091</v>
      </c>
      <c r="H24" s="332">
        <v>0</v>
      </c>
      <c r="I24" s="332">
        <v>0</v>
      </c>
      <c r="J24" s="332">
        <v>7409091</v>
      </c>
      <c r="K24" s="332">
        <f>+F24-J24</f>
        <v>0</v>
      </c>
    </row>
  </sheetData>
  <sheetProtection selectLockedCells="1" selectUnlockedCells="1"/>
  <mergeCells count="14">
    <mergeCell ref="G10:G11"/>
    <mergeCell ref="H10:H11"/>
    <mergeCell ref="I10:I11"/>
    <mergeCell ref="J10:J11"/>
    <mergeCell ref="B3:K3"/>
    <mergeCell ref="B4:K4"/>
    <mergeCell ref="B5:K5"/>
    <mergeCell ref="B6:K6"/>
    <mergeCell ref="B9:B11"/>
    <mergeCell ref="C9:F9"/>
    <mergeCell ref="G9:J9"/>
    <mergeCell ref="K9:K11"/>
    <mergeCell ref="D10:D11"/>
    <mergeCell ref="E10:E11"/>
  </mergeCells>
  <pageMargins left="1.070138888888889" right="1.1201388888888888" top="1.7715277777777778" bottom="0.27569444444444446" header="0.51180555555555551" footer="0.51180555555555551"/>
  <pageSetup paperSize="9" scale="77" firstPageNumber="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3"/>
  <sheetViews>
    <sheetView zoomScaleNormal="100" workbookViewId="0">
      <selection activeCell="E10" sqref="E10:E14"/>
    </sheetView>
  </sheetViews>
  <sheetFormatPr baseColWidth="10" defaultColWidth="11.5703125" defaultRowHeight="11.25" customHeight="1"/>
  <cols>
    <col min="1" max="1" width="30.140625" style="183" customWidth="1"/>
    <col min="2" max="2" width="5.28515625" style="183" customWidth="1"/>
    <col min="3" max="3" width="10" style="183" customWidth="1"/>
    <col min="4" max="4" width="7.42578125" style="183" customWidth="1"/>
    <col min="5" max="5" width="12.7109375" style="183" customWidth="1"/>
    <col min="6" max="6" width="10.5703125" style="183" customWidth="1"/>
    <col min="7" max="7" width="11.85546875" style="183" customWidth="1"/>
    <col min="8" max="8" width="12.5703125" style="183" customWidth="1"/>
    <col min="9" max="9" width="9.85546875" style="183" customWidth="1"/>
    <col min="10" max="10" width="12.140625" style="183" customWidth="1"/>
    <col min="11" max="11" width="11.85546875" style="183" customWidth="1"/>
    <col min="12" max="12" width="12.5703125" style="183" customWidth="1"/>
    <col min="13" max="13" width="11.85546875" style="183" customWidth="1"/>
    <col min="14" max="14" width="7.5703125" style="183" customWidth="1"/>
    <col min="15" max="256" width="11.5703125" style="183"/>
    <col min="257" max="257" width="26.28515625" style="183" customWidth="1"/>
    <col min="258" max="258" width="5.28515625" style="183" customWidth="1"/>
    <col min="259" max="259" width="10" style="183" customWidth="1"/>
    <col min="260" max="260" width="7.42578125" style="183" customWidth="1"/>
    <col min="261" max="261" width="12.7109375" style="183" customWidth="1"/>
    <col min="262" max="262" width="10.5703125" style="183" customWidth="1"/>
    <col min="263" max="263" width="11.85546875" style="183" customWidth="1"/>
    <col min="264" max="264" width="12.5703125" style="183" customWidth="1"/>
    <col min="265" max="265" width="9.85546875" style="183" customWidth="1"/>
    <col min="266" max="266" width="11" style="183" customWidth="1"/>
    <col min="267" max="267" width="11.85546875" style="183" customWidth="1"/>
    <col min="268" max="268" width="12.5703125" style="183" customWidth="1"/>
    <col min="269" max="269" width="11.85546875" style="183" customWidth="1"/>
    <col min="270" max="512" width="11.5703125" style="183"/>
    <col min="513" max="513" width="26.28515625" style="183" customWidth="1"/>
    <col min="514" max="514" width="5.28515625" style="183" customWidth="1"/>
    <col min="515" max="515" width="10" style="183" customWidth="1"/>
    <col min="516" max="516" width="7.42578125" style="183" customWidth="1"/>
    <col min="517" max="517" width="12.7109375" style="183" customWidth="1"/>
    <col min="518" max="518" width="10.5703125" style="183" customWidth="1"/>
    <col min="519" max="519" width="11.85546875" style="183" customWidth="1"/>
    <col min="520" max="520" width="12.5703125" style="183" customWidth="1"/>
    <col min="521" max="521" width="9.85546875" style="183" customWidth="1"/>
    <col min="522" max="522" width="11" style="183" customWidth="1"/>
    <col min="523" max="523" width="11.85546875" style="183" customWidth="1"/>
    <col min="524" max="524" width="12.5703125" style="183" customWidth="1"/>
    <col min="525" max="525" width="11.85546875" style="183" customWidth="1"/>
    <col min="526" max="768" width="11.5703125" style="183"/>
    <col min="769" max="769" width="26.28515625" style="183" customWidth="1"/>
    <col min="770" max="770" width="5.28515625" style="183" customWidth="1"/>
    <col min="771" max="771" width="10" style="183" customWidth="1"/>
    <col min="772" max="772" width="7.42578125" style="183" customWidth="1"/>
    <col min="773" max="773" width="12.7109375" style="183" customWidth="1"/>
    <col min="774" max="774" width="10.5703125" style="183" customWidth="1"/>
    <col min="775" max="775" width="11.85546875" style="183" customWidth="1"/>
    <col min="776" max="776" width="12.5703125" style="183" customWidth="1"/>
    <col min="777" max="777" width="9.85546875" style="183" customWidth="1"/>
    <col min="778" max="778" width="11" style="183" customWidth="1"/>
    <col min="779" max="779" width="11.85546875" style="183" customWidth="1"/>
    <col min="780" max="780" width="12.5703125" style="183" customWidth="1"/>
    <col min="781" max="781" width="11.85546875" style="183" customWidth="1"/>
    <col min="782" max="1024" width="11.5703125" style="183"/>
    <col min="1025" max="1025" width="26.28515625" style="183" customWidth="1"/>
    <col min="1026" max="1026" width="5.28515625" style="183" customWidth="1"/>
    <col min="1027" max="1027" width="10" style="183" customWidth="1"/>
    <col min="1028" max="1028" width="7.42578125" style="183" customWidth="1"/>
    <col min="1029" max="1029" width="12.7109375" style="183" customWidth="1"/>
    <col min="1030" max="1030" width="10.5703125" style="183" customWidth="1"/>
    <col min="1031" max="1031" width="11.85546875" style="183" customWidth="1"/>
    <col min="1032" max="1032" width="12.5703125" style="183" customWidth="1"/>
    <col min="1033" max="1033" width="9.85546875" style="183" customWidth="1"/>
    <col min="1034" max="1034" width="11" style="183" customWidth="1"/>
    <col min="1035" max="1035" width="11.85546875" style="183" customWidth="1"/>
    <col min="1036" max="1036" width="12.5703125" style="183" customWidth="1"/>
    <col min="1037" max="1037" width="11.85546875" style="183" customWidth="1"/>
    <col min="1038" max="1280" width="11.5703125" style="183"/>
    <col min="1281" max="1281" width="26.28515625" style="183" customWidth="1"/>
    <col min="1282" max="1282" width="5.28515625" style="183" customWidth="1"/>
    <col min="1283" max="1283" width="10" style="183" customWidth="1"/>
    <col min="1284" max="1284" width="7.42578125" style="183" customWidth="1"/>
    <col min="1285" max="1285" width="12.7109375" style="183" customWidth="1"/>
    <col min="1286" max="1286" width="10.5703125" style="183" customWidth="1"/>
    <col min="1287" max="1287" width="11.85546875" style="183" customWidth="1"/>
    <col min="1288" max="1288" width="12.5703125" style="183" customWidth="1"/>
    <col min="1289" max="1289" width="9.85546875" style="183" customWidth="1"/>
    <col min="1290" max="1290" width="11" style="183" customWidth="1"/>
    <col min="1291" max="1291" width="11.85546875" style="183" customWidth="1"/>
    <col min="1292" max="1292" width="12.5703125" style="183" customWidth="1"/>
    <col min="1293" max="1293" width="11.85546875" style="183" customWidth="1"/>
    <col min="1294" max="1536" width="11.5703125" style="183"/>
    <col min="1537" max="1537" width="26.28515625" style="183" customWidth="1"/>
    <col min="1538" max="1538" width="5.28515625" style="183" customWidth="1"/>
    <col min="1539" max="1539" width="10" style="183" customWidth="1"/>
    <col min="1540" max="1540" width="7.42578125" style="183" customWidth="1"/>
    <col min="1541" max="1541" width="12.7109375" style="183" customWidth="1"/>
    <col min="1542" max="1542" width="10.5703125" style="183" customWidth="1"/>
    <col min="1543" max="1543" width="11.85546875" style="183" customWidth="1"/>
    <col min="1544" max="1544" width="12.5703125" style="183" customWidth="1"/>
    <col min="1545" max="1545" width="9.85546875" style="183" customWidth="1"/>
    <col min="1546" max="1546" width="11" style="183" customWidth="1"/>
    <col min="1547" max="1547" width="11.85546875" style="183" customWidth="1"/>
    <col min="1548" max="1548" width="12.5703125" style="183" customWidth="1"/>
    <col min="1549" max="1549" width="11.85546875" style="183" customWidth="1"/>
    <col min="1550" max="1792" width="11.5703125" style="183"/>
    <col min="1793" max="1793" width="26.28515625" style="183" customWidth="1"/>
    <col min="1794" max="1794" width="5.28515625" style="183" customWidth="1"/>
    <col min="1795" max="1795" width="10" style="183" customWidth="1"/>
    <col min="1796" max="1796" width="7.42578125" style="183" customWidth="1"/>
    <col min="1797" max="1797" width="12.7109375" style="183" customWidth="1"/>
    <col min="1798" max="1798" width="10.5703125" style="183" customWidth="1"/>
    <col min="1799" max="1799" width="11.85546875" style="183" customWidth="1"/>
    <col min="1800" max="1800" width="12.5703125" style="183" customWidth="1"/>
    <col min="1801" max="1801" width="9.85546875" style="183" customWidth="1"/>
    <col min="1802" max="1802" width="11" style="183" customWidth="1"/>
    <col min="1803" max="1803" width="11.85546875" style="183" customWidth="1"/>
    <col min="1804" max="1804" width="12.5703125" style="183" customWidth="1"/>
    <col min="1805" max="1805" width="11.85546875" style="183" customWidth="1"/>
    <col min="1806" max="2048" width="11.5703125" style="183"/>
    <col min="2049" max="2049" width="26.28515625" style="183" customWidth="1"/>
    <col min="2050" max="2050" width="5.28515625" style="183" customWidth="1"/>
    <col min="2051" max="2051" width="10" style="183" customWidth="1"/>
    <col min="2052" max="2052" width="7.42578125" style="183" customWidth="1"/>
    <col min="2053" max="2053" width="12.7109375" style="183" customWidth="1"/>
    <col min="2054" max="2054" width="10.5703125" style="183" customWidth="1"/>
    <col min="2055" max="2055" width="11.85546875" style="183" customWidth="1"/>
    <col min="2056" max="2056" width="12.5703125" style="183" customWidth="1"/>
    <col min="2057" max="2057" width="9.85546875" style="183" customWidth="1"/>
    <col min="2058" max="2058" width="11" style="183" customWidth="1"/>
    <col min="2059" max="2059" width="11.85546875" style="183" customWidth="1"/>
    <col min="2060" max="2060" width="12.5703125" style="183" customWidth="1"/>
    <col min="2061" max="2061" width="11.85546875" style="183" customWidth="1"/>
    <col min="2062" max="2304" width="11.5703125" style="183"/>
    <col min="2305" max="2305" width="26.28515625" style="183" customWidth="1"/>
    <col min="2306" max="2306" width="5.28515625" style="183" customWidth="1"/>
    <col min="2307" max="2307" width="10" style="183" customWidth="1"/>
    <col min="2308" max="2308" width="7.42578125" style="183" customWidth="1"/>
    <col min="2309" max="2309" width="12.7109375" style="183" customWidth="1"/>
    <col min="2310" max="2310" width="10.5703125" style="183" customWidth="1"/>
    <col min="2311" max="2311" width="11.85546875" style="183" customWidth="1"/>
    <col min="2312" max="2312" width="12.5703125" style="183" customWidth="1"/>
    <col min="2313" max="2313" width="9.85546875" style="183" customWidth="1"/>
    <col min="2314" max="2314" width="11" style="183" customWidth="1"/>
    <col min="2315" max="2315" width="11.85546875" style="183" customWidth="1"/>
    <col min="2316" max="2316" width="12.5703125" style="183" customWidth="1"/>
    <col min="2317" max="2317" width="11.85546875" style="183" customWidth="1"/>
    <col min="2318" max="2560" width="11.5703125" style="183"/>
    <col min="2561" max="2561" width="26.28515625" style="183" customWidth="1"/>
    <col min="2562" max="2562" width="5.28515625" style="183" customWidth="1"/>
    <col min="2563" max="2563" width="10" style="183" customWidth="1"/>
    <col min="2564" max="2564" width="7.42578125" style="183" customWidth="1"/>
    <col min="2565" max="2565" width="12.7109375" style="183" customWidth="1"/>
    <col min="2566" max="2566" width="10.5703125" style="183" customWidth="1"/>
    <col min="2567" max="2567" width="11.85546875" style="183" customWidth="1"/>
    <col min="2568" max="2568" width="12.5703125" style="183" customWidth="1"/>
    <col min="2569" max="2569" width="9.85546875" style="183" customWidth="1"/>
    <col min="2570" max="2570" width="11" style="183" customWidth="1"/>
    <col min="2571" max="2571" width="11.85546875" style="183" customWidth="1"/>
    <col min="2572" max="2572" width="12.5703125" style="183" customWidth="1"/>
    <col min="2573" max="2573" width="11.85546875" style="183" customWidth="1"/>
    <col min="2574" max="2816" width="11.5703125" style="183"/>
    <col min="2817" max="2817" width="26.28515625" style="183" customWidth="1"/>
    <col min="2818" max="2818" width="5.28515625" style="183" customWidth="1"/>
    <col min="2819" max="2819" width="10" style="183" customWidth="1"/>
    <col min="2820" max="2820" width="7.42578125" style="183" customWidth="1"/>
    <col min="2821" max="2821" width="12.7109375" style="183" customWidth="1"/>
    <col min="2822" max="2822" width="10.5703125" style="183" customWidth="1"/>
    <col min="2823" max="2823" width="11.85546875" style="183" customWidth="1"/>
    <col min="2824" max="2824" width="12.5703125" style="183" customWidth="1"/>
    <col min="2825" max="2825" width="9.85546875" style="183" customWidth="1"/>
    <col min="2826" max="2826" width="11" style="183" customWidth="1"/>
    <col min="2827" max="2827" width="11.85546875" style="183" customWidth="1"/>
    <col min="2828" max="2828" width="12.5703125" style="183" customWidth="1"/>
    <col min="2829" max="2829" width="11.85546875" style="183" customWidth="1"/>
    <col min="2830" max="3072" width="11.5703125" style="183"/>
    <col min="3073" max="3073" width="26.28515625" style="183" customWidth="1"/>
    <col min="3074" max="3074" width="5.28515625" style="183" customWidth="1"/>
    <col min="3075" max="3075" width="10" style="183" customWidth="1"/>
    <col min="3076" max="3076" width="7.42578125" style="183" customWidth="1"/>
    <col min="3077" max="3077" width="12.7109375" style="183" customWidth="1"/>
    <col min="3078" max="3078" width="10.5703125" style="183" customWidth="1"/>
    <col min="3079" max="3079" width="11.85546875" style="183" customWidth="1"/>
    <col min="3080" max="3080" width="12.5703125" style="183" customWidth="1"/>
    <col min="3081" max="3081" width="9.85546875" style="183" customWidth="1"/>
    <col min="3082" max="3082" width="11" style="183" customWidth="1"/>
    <col min="3083" max="3083" width="11.85546875" style="183" customWidth="1"/>
    <col min="3084" max="3084" width="12.5703125" style="183" customWidth="1"/>
    <col min="3085" max="3085" width="11.85546875" style="183" customWidth="1"/>
    <col min="3086" max="3328" width="11.5703125" style="183"/>
    <col min="3329" max="3329" width="26.28515625" style="183" customWidth="1"/>
    <col min="3330" max="3330" width="5.28515625" style="183" customWidth="1"/>
    <col min="3331" max="3331" width="10" style="183" customWidth="1"/>
    <col min="3332" max="3332" width="7.42578125" style="183" customWidth="1"/>
    <col min="3333" max="3333" width="12.7109375" style="183" customWidth="1"/>
    <col min="3334" max="3334" width="10.5703125" style="183" customWidth="1"/>
    <col min="3335" max="3335" width="11.85546875" style="183" customWidth="1"/>
    <col min="3336" max="3336" width="12.5703125" style="183" customWidth="1"/>
    <col min="3337" max="3337" width="9.85546875" style="183" customWidth="1"/>
    <col min="3338" max="3338" width="11" style="183" customWidth="1"/>
    <col min="3339" max="3339" width="11.85546875" style="183" customWidth="1"/>
    <col min="3340" max="3340" width="12.5703125" style="183" customWidth="1"/>
    <col min="3341" max="3341" width="11.85546875" style="183" customWidth="1"/>
    <col min="3342" max="3584" width="11.5703125" style="183"/>
    <col min="3585" max="3585" width="26.28515625" style="183" customWidth="1"/>
    <col min="3586" max="3586" width="5.28515625" style="183" customWidth="1"/>
    <col min="3587" max="3587" width="10" style="183" customWidth="1"/>
    <col min="3588" max="3588" width="7.42578125" style="183" customWidth="1"/>
    <col min="3589" max="3589" width="12.7109375" style="183" customWidth="1"/>
    <col min="3590" max="3590" width="10.5703125" style="183" customWidth="1"/>
    <col min="3591" max="3591" width="11.85546875" style="183" customWidth="1"/>
    <col min="3592" max="3592" width="12.5703125" style="183" customWidth="1"/>
    <col min="3593" max="3593" width="9.85546875" style="183" customWidth="1"/>
    <col min="3594" max="3594" width="11" style="183" customWidth="1"/>
    <col min="3595" max="3595" width="11.85546875" style="183" customWidth="1"/>
    <col min="3596" max="3596" width="12.5703125" style="183" customWidth="1"/>
    <col min="3597" max="3597" width="11.85546875" style="183" customWidth="1"/>
    <col min="3598" max="3840" width="11.5703125" style="183"/>
    <col min="3841" max="3841" width="26.28515625" style="183" customWidth="1"/>
    <col min="3842" max="3842" width="5.28515625" style="183" customWidth="1"/>
    <col min="3843" max="3843" width="10" style="183" customWidth="1"/>
    <col min="3844" max="3844" width="7.42578125" style="183" customWidth="1"/>
    <col min="3845" max="3845" width="12.7109375" style="183" customWidth="1"/>
    <col min="3846" max="3846" width="10.5703125" style="183" customWidth="1"/>
    <col min="3847" max="3847" width="11.85546875" style="183" customWidth="1"/>
    <col min="3848" max="3848" width="12.5703125" style="183" customWidth="1"/>
    <col min="3849" max="3849" width="9.85546875" style="183" customWidth="1"/>
    <col min="3850" max="3850" width="11" style="183" customWidth="1"/>
    <col min="3851" max="3851" width="11.85546875" style="183" customWidth="1"/>
    <col min="3852" max="3852" width="12.5703125" style="183" customWidth="1"/>
    <col min="3853" max="3853" width="11.85546875" style="183" customWidth="1"/>
    <col min="3854" max="4096" width="11.5703125" style="183"/>
    <col min="4097" max="4097" width="26.28515625" style="183" customWidth="1"/>
    <col min="4098" max="4098" width="5.28515625" style="183" customWidth="1"/>
    <col min="4099" max="4099" width="10" style="183" customWidth="1"/>
    <col min="4100" max="4100" width="7.42578125" style="183" customWidth="1"/>
    <col min="4101" max="4101" width="12.7109375" style="183" customWidth="1"/>
    <col min="4102" max="4102" width="10.5703125" style="183" customWidth="1"/>
    <col min="4103" max="4103" width="11.85546875" style="183" customWidth="1"/>
    <col min="4104" max="4104" width="12.5703125" style="183" customWidth="1"/>
    <col min="4105" max="4105" width="9.85546875" style="183" customWidth="1"/>
    <col min="4106" max="4106" width="11" style="183" customWidth="1"/>
    <col min="4107" max="4107" width="11.85546875" style="183" customWidth="1"/>
    <col min="4108" max="4108" width="12.5703125" style="183" customWidth="1"/>
    <col min="4109" max="4109" width="11.85546875" style="183" customWidth="1"/>
    <col min="4110" max="4352" width="11.5703125" style="183"/>
    <col min="4353" max="4353" width="26.28515625" style="183" customWidth="1"/>
    <col min="4354" max="4354" width="5.28515625" style="183" customWidth="1"/>
    <col min="4355" max="4355" width="10" style="183" customWidth="1"/>
    <col min="4356" max="4356" width="7.42578125" style="183" customWidth="1"/>
    <col min="4357" max="4357" width="12.7109375" style="183" customWidth="1"/>
    <col min="4358" max="4358" width="10.5703125" style="183" customWidth="1"/>
    <col min="4359" max="4359" width="11.85546875" style="183" customWidth="1"/>
    <col min="4360" max="4360" width="12.5703125" style="183" customWidth="1"/>
    <col min="4361" max="4361" width="9.85546875" style="183" customWidth="1"/>
    <col min="4362" max="4362" width="11" style="183" customWidth="1"/>
    <col min="4363" max="4363" width="11.85546875" style="183" customWidth="1"/>
    <col min="4364" max="4364" width="12.5703125" style="183" customWidth="1"/>
    <col min="4365" max="4365" width="11.85546875" style="183" customWidth="1"/>
    <col min="4366" max="4608" width="11.5703125" style="183"/>
    <col min="4609" max="4609" width="26.28515625" style="183" customWidth="1"/>
    <col min="4610" max="4610" width="5.28515625" style="183" customWidth="1"/>
    <col min="4611" max="4611" width="10" style="183" customWidth="1"/>
    <col min="4612" max="4612" width="7.42578125" style="183" customWidth="1"/>
    <col min="4613" max="4613" width="12.7109375" style="183" customWidth="1"/>
    <col min="4614" max="4614" width="10.5703125" style="183" customWidth="1"/>
    <col min="4615" max="4615" width="11.85546875" style="183" customWidth="1"/>
    <col min="4616" max="4616" width="12.5703125" style="183" customWidth="1"/>
    <col min="4617" max="4617" width="9.85546875" style="183" customWidth="1"/>
    <col min="4618" max="4618" width="11" style="183" customWidth="1"/>
    <col min="4619" max="4619" width="11.85546875" style="183" customWidth="1"/>
    <col min="4620" max="4620" width="12.5703125" style="183" customWidth="1"/>
    <col min="4621" max="4621" width="11.85546875" style="183" customWidth="1"/>
    <col min="4622" max="4864" width="11.5703125" style="183"/>
    <col min="4865" max="4865" width="26.28515625" style="183" customWidth="1"/>
    <col min="4866" max="4866" width="5.28515625" style="183" customWidth="1"/>
    <col min="4867" max="4867" width="10" style="183" customWidth="1"/>
    <col min="4868" max="4868" width="7.42578125" style="183" customWidth="1"/>
    <col min="4869" max="4869" width="12.7109375" style="183" customWidth="1"/>
    <col min="4870" max="4870" width="10.5703125" style="183" customWidth="1"/>
    <col min="4871" max="4871" width="11.85546875" style="183" customWidth="1"/>
    <col min="4872" max="4872" width="12.5703125" style="183" customWidth="1"/>
    <col min="4873" max="4873" width="9.85546875" style="183" customWidth="1"/>
    <col min="4874" max="4874" width="11" style="183" customWidth="1"/>
    <col min="4875" max="4875" width="11.85546875" style="183" customWidth="1"/>
    <col min="4876" max="4876" width="12.5703125" style="183" customWidth="1"/>
    <col min="4877" max="4877" width="11.85546875" style="183" customWidth="1"/>
    <col min="4878" max="5120" width="11.5703125" style="183"/>
    <col min="5121" max="5121" width="26.28515625" style="183" customWidth="1"/>
    <col min="5122" max="5122" width="5.28515625" style="183" customWidth="1"/>
    <col min="5123" max="5123" width="10" style="183" customWidth="1"/>
    <col min="5124" max="5124" width="7.42578125" style="183" customWidth="1"/>
    <col min="5125" max="5125" width="12.7109375" style="183" customWidth="1"/>
    <col min="5126" max="5126" width="10.5703125" style="183" customWidth="1"/>
    <col min="5127" max="5127" width="11.85546875" style="183" customWidth="1"/>
    <col min="5128" max="5128" width="12.5703125" style="183" customWidth="1"/>
    <col min="5129" max="5129" width="9.85546875" style="183" customWidth="1"/>
    <col min="5130" max="5130" width="11" style="183" customWidth="1"/>
    <col min="5131" max="5131" width="11.85546875" style="183" customWidth="1"/>
    <col min="5132" max="5132" width="12.5703125" style="183" customWidth="1"/>
    <col min="5133" max="5133" width="11.85546875" style="183" customWidth="1"/>
    <col min="5134" max="5376" width="11.5703125" style="183"/>
    <col min="5377" max="5377" width="26.28515625" style="183" customWidth="1"/>
    <col min="5378" max="5378" width="5.28515625" style="183" customWidth="1"/>
    <col min="5379" max="5379" width="10" style="183" customWidth="1"/>
    <col min="5380" max="5380" width="7.42578125" style="183" customWidth="1"/>
    <col min="5381" max="5381" width="12.7109375" style="183" customWidth="1"/>
    <col min="5382" max="5382" width="10.5703125" style="183" customWidth="1"/>
    <col min="5383" max="5383" width="11.85546875" style="183" customWidth="1"/>
    <col min="5384" max="5384" width="12.5703125" style="183" customWidth="1"/>
    <col min="5385" max="5385" width="9.85546875" style="183" customWidth="1"/>
    <col min="5386" max="5386" width="11" style="183" customWidth="1"/>
    <col min="5387" max="5387" width="11.85546875" style="183" customWidth="1"/>
    <col min="5388" max="5388" width="12.5703125" style="183" customWidth="1"/>
    <col min="5389" max="5389" width="11.85546875" style="183" customWidth="1"/>
    <col min="5390" max="5632" width="11.5703125" style="183"/>
    <col min="5633" max="5633" width="26.28515625" style="183" customWidth="1"/>
    <col min="5634" max="5634" width="5.28515625" style="183" customWidth="1"/>
    <col min="5635" max="5635" width="10" style="183" customWidth="1"/>
    <col min="5636" max="5636" width="7.42578125" style="183" customWidth="1"/>
    <col min="5637" max="5637" width="12.7109375" style="183" customWidth="1"/>
    <col min="5638" max="5638" width="10.5703125" style="183" customWidth="1"/>
    <col min="5639" max="5639" width="11.85546875" style="183" customWidth="1"/>
    <col min="5640" max="5640" width="12.5703125" style="183" customWidth="1"/>
    <col min="5641" max="5641" width="9.85546875" style="183" customWidth="1"/>
    <col min="5642" max="5642" width="11" style="183" customWidth="1"/>
    <col min="5643" max="5643" width="11.85546875" style="183" customWidth="1"/>
    <col min="5644" max="5644" width="12.5703125" style="183" customWidth="1"/>
    <col min="5645" max="5645" width="11.85546875" style="183" customWidth="1"/>
    <col min="5646" max="5888" width="11.5703125" style="183"/>
    <col min="5889" max="5889" width="26.28515625" style="183" customWidth="1"/>
    <col min="5890" max="5890" width="5.28515625" style="183" customWidth="1"/>
    <col min="5891" max="5891" width="10" style="183" customWidth="1"/>
    <col min="5892" max="5892" width="7.42578125" style="183" customWidth="1"/>
    <col min="5893" max="5893" width="12.7109375" style="183" customWidth="1"/>
    <col min="5894" max="5894" width="10.5703125" style="183" customWidth="1"/>
    <col min="5895" max="5895" width="11.85546875" style="183" customWidth="1"/>
    <col min="5896" max="5896" width="12.5703125" style="183" customWidth="1"/>
    <col min="5897" max="5897" width="9.85546875" style="183" customWidth="1"/>
    <col min="5898" max="5898" width="11" style="183" customWidth="1"/>
    <col min="5899" max="5899" width="11.85546875" style="183" customWidth="1"/>
    <col min="5900" max="5900" width="12.5703125" style="183" customWidth="1"/>
    <col min="5901" max="5901" width="11.85546875" style="183" customWidth="1"/>
    <col min="5902" max="6144" width="11.5703125" style="183"/>
    <col min="6145" max="6145" width="26.28515625" style="183" customWidth="1"/>
    <col min="6146" max="6146" width="5.28515625" style="183" customWidth="1"/>
    <col min="6147" max="6147" width="10" style="183" customWidth="1"/>
    <col min="6148" max="6148" width="7.42578125" style="183" customWidth="1"/>
    <col min="6149" max="6149" width="12.7109375" style="183" customWidth="1"/>
    <col min="6150" max="6150" width="10.5703125" style="183" customWidth="1"/>
    <col min="6151" max="6151" width="11.85546875" style="183" customWidth="1"/>
    <col min="6152" max="6152" width="12.5703125" style="183" customWidth="1"/>
    <col min="6153" max="6153" width="9.85546875" style="183" customWidth="1"/>
    <col min="6154" max="6154" width="11" style="183" customWidth="1"/>
    <col min="6155" max="6155" width="11.85546875" style="183" customWidth="1"/>
    <col min="6156" max="6156" width="12.5703125" style="183" customWidth="1"/>
    <col min="6157" max="6157" width="11.85546875" style="183" customWidth="1"/>
    <col min="6158" max="6400" width="11.5703125" style="183"/>
    <col min="6401" max="6401" width="26.28515625" style="183" customWidth="1"/>
    <col min="6402" max="6402" width="5.28515625" style="183" customWidth="1"/>
    <col min="6403" max="6403" width="10" style="183" customWidth="1"/>
    <col min="6404" max="6404" width="7.42578125" style="183" customWidth="1"/>
    <col min="6405" max="6405" width="12.7109375" style="183" customWidth="1"/>
    <col min="6406" max="6406" width="10.5703125" style="183" customWidth="1"/>
    <col min="6407" max="6407" width="11.85546875" style="183" customWidth="1"/>
    <col min="6408" max="6408" width="12.5703125" style="183" customWidth="1"/>
    <col min="6409" max="6409" width="9.85546875" style="183" customWidth="1"/>
    <col min="6410" max="6410" width="11" style="183" customWidth="1"/>
    <col min="6411" max="6411" width="11.85546875" style="183" customWidth="1"/>
    <col min="6412" max="6412" width="12.5703125" style="183" customWidth="1"/>
    <col min="6413" max="6413" width="11.85546875" style="183" customWidth="1"/>
    <col min="6414" max="6656" width="11.5703125" style="183"/>
    <col min="6657" max="6657" width="26.28515625" style="183" customWidth="1"/>
    <col min="6658" max="6658" width="5.28515625" style="183" customWidth="1"/>
    <col min="6659" max="6659" width="10" style="183" customWidth="1"/>
    <col min="6660" max="6660" width="7.42578125" style="183" customWidth="1"/>
    <col min="6661" max="6661" width="12.7109375" style="183" customWidth="1"/>
    <col min="6662" max="6662" width="10.5703125" style="183" customWidth="1"/>
    <col min="6663" max="6663" width="11.85546875" style="183" customWidth="1"/>
    <col min="6664" max="6664" width="12.5703125" style="183" customWidth="1"/>
    <col min="6665" max="6665" width="9.85546875" style="183" customWidth="1"/>
    <col min="6666" max="6666" width="11" style="183" customWidth="1"/>
    <col min="6667" max="6667" width="11.85546875" style="183" customWidth="1"/>
    <col min="6668" max="6668" width="12.5703125" style="183" customWidth="1"/>
    <col min="6669" max="6669" width="11.85546875" style="183" customWidth="1"/>
    <col min="6670" max="6912" width="11.5703125" style="183"/>
    <col min="6913" max="6913" width="26.28515625" style="183" customWidth="1"/>
    <col min="6914" max="6914" width="5.28515625" style="183" customWidth="1"/>
    <col min="6915" max="6915" width="10" style="183" customWidth="1"/>
    <col min="6916" max="6916" width="7.42578125" style="183" customWidth="1"/>
    <col min="6917" max="6917" width="12.7109375" style="183" customWidth="1"/>
    <col min="6918" max="6918" width="10.5703125" style="183" customWidth="1"/>
    <col min="6919" max="6919" width="11.85546875" style="183" customWidth="1"/>
    <col min="6920" max="6920" width="12.5703125" style="183" customWidth="1"/>
    <col min="6921" max="6921" width="9.85546875" style="183" customWidth="1"/>
    <col min="6922" max="6922" width="11" style="183" customWidth="1"/>
    <col min="6923" max="6923" width="11.85546875" style="183" customWidth="1"/>
    <col min="6924" max="6924" width="12.5703125" style="183" customWidth="1"/>
    <col min="6925" max="6925" width="11.85546875" style="183" customWidth="1"/>
    <col min="6926" max="7168" width="11.5703125" style="183"/>
    <col min="7169" max="7169" width="26.28515625" style="183" customWidth="1"/>
    <col min="7170" max="7170" width="5.28515625" style="183" customWidth="1"/>
    <col min="7171" max="7171" width="10" style="183" customWidth="1"/>
    <col min="7172" max="7172" width="7.42578125" style="183" customWidth="1"/>
    <col min="7173" max="7173" width="12.7109375" style="183" customWidth="1"/>
    <col min="7174" max="7174" width="10.5703125" style="183" customWidth="1"/>
    <col min="7175" max="7175" width="11.85546875" style="183" customWidth="1"/>
    <col min="7176" max="7176" width="12.5703125" style="183" customWidth="1"/>
    <col min="7177" max="7177" width="9.85546875" style="183" customWidth="1"/>
    <col min="7178" max="7178" width="11" style="183" customWidth="1"/>
    <col min="7179" max="7179" width="11.85546875" style="183" customWidth="1"/>
    <col min="7180" max="7180" width="12.5703125" style="183" customWidth="1"/>
    <col min="7181" max="7181" width="11.85546875" style="183" customWidth="1"/>
    <col min="7182" max="7424" width="11.5703125" style="183"/>
    <col min="7425" max="7425" width="26.28515625" style="183" customWidth="1"/>
    <col min="7426" max="7426" width="5.28515625" style="183" customWidth="1"/>
    <col min="7427" max="7427" width="10" style="183" customWidth="1"/>
    <col min="7428" max="7428" width="7.42578125" style="183" customWidth="1"/>
    <col min="7429" max="7429" width="12.7109375" style="183" customWidth="1"/>
    <col min="7430" max="7430" width="10.5703125" style="183" customWidth="1"/>
    <col min="7431" max="7431" width="11.85546875" style="183" customWidth="1"/>
    <col min="7432" max="7432" width="12.5703125" style="183" customWidth="1"/>
    <col min="7433" max="7433" width="9.85546875" style="183" customWidth="1"/>
    <col min="7434" max="7434" width="11" style="183" customWidth="1"/>
    <col min="7435" max="7435" width="11.85546875" style="183" customWidth="1"/>
    <col min="7436" max="7436" width="12.5703125" style="183" customWidth="1"/>
    <col min="7437" max="7437" width="11.85546875" style="183" customWidth="1"/>
    <col min="7438" max="7680" width="11.5703125" style="183"/>
    <col min="7681" max="7681" width="26.28515625" style="183" customWidth="1"/>
    <col min="7682" max="7682" width="5.28515625" style="183" customWidth="1"/>
    <col min="7683" max="7683" width="10" style="183" customWidth="1"/>
    <col min="7684" max="7684" width="7.42578125" style="183" customWidth="1"/>
    <col min="7685" max="7685" width="12.7109375" style="183" customWidth="1"/>
    <col min="7686" max="7686" width="10.5703125" style="183" customWidth="1"/>
    <col min="7687" max="7687" width="11.85546875" style="183" customWidth="1"/>
    <col min="7688" max="7688" width="12.5703125" style="183" customWidth="1"/>
    <col min="7689" max="7689" width="9.85546875" style="183" customWidth="1"/>
    <col min="7690" max="7690" width="11" style="183" customWidth="1"/>
    <col min="7691" max="7691" width="11.85546875" style="183" customWidth="1"/>
    <col min="7692" max="7692" width="12.5703125" style="183" customWidth="1"/>
    <col min="7693" max="7693" width="11.85546875" style="183" customWidth="1"/>
    <col min="7694" max="7936" width="11.5703125" style="183"/>
    <col min="7937" max="7937" width="26.28515625" style="183" customWidth="1"/>
    <col min="7938" max="7938" width="5.28515625" style="183" customWidth="1"/>
    <col min="7939" max="7939" width="10" style="183" customWidth="1"/>
    <col min="7940" max="7940" width="7.42578125" style="183" customWidth="1"/>
    <col min="7941" max="7941" width="12.7109375" style="183" customWidth="1"/>
    <col min="7942" max="7942" width="10.5703125" style="183" customWidth="1"/>
    <col min="7943" max="7943" width="11.85546875" style="183" customWidth="1"/>
    <col min="7944" max="7944" width="12.5703125" style="183" customWidth="1"/>
    <col min="7945" max="7945" width="9.85546875" style="183" customWidth="1"/>
    <col min="7946" max="7946" width="11" style="183" customWidth="1"/>
    <col min="7947" max="7947" width="11.85546875" style="183" customWidth="1"/>
    <col min="7948" max="7948" width="12.5703125" style="183" customWidth="1"/>
    <col min="7949" max="7949" width="11.85546875" style="183" customWidth="1"/>
    <col min="7950" max="8192" width="11.5703125" style="183"/>
    <col min="8193" max="8193" width="26.28515625" style="183" customWidth="1"/>
    <col min="8194" max="8194" width="5.28515625" style="183" customWidth="1"/>
    <col min="8195" max="8195" width="10" style="183" customWidth="1"/>
    <col min="8196" max="8196" width="7.42578125" style="183" customWidth="1"/>
    <col min="8197" max="8197" width="12.7109375" style="183" customWidth="1"/>
    <col min="8198" max="8198" width="10.5703125" style="183" customWidth="1"/>
    <col min="8199" max="8199" width="11.85546875" style="183" customWidth="1"/>
    <col min="8200" max="8200" width="12.5703125" style="183" customWidth="1"/>
    <col min="8201" max="8201" width="9.85546875" style="183" customWidth="1"/>
    <col min="8202" max="8202" width="11" style="183" customWidth="1"/>
    <col min="8203" max="8203" width="11.85546875" style="183" customWidth="1"/>
    <col min="8204" max="8204" width="12.5703125" style="183" customWidth="1"/>
    <col min="8205" max="8205" width="11.85546875" style="183" customWidth="1"/>
    <col min="8206" max="8448" width="11.5703125" style="183"/>
    <col min="8449" max="8449" width="26.28515625" style="183" customWidth="1"/>
    <col min="8450" max="8450" width="5.28515625" style="183" customWidth="1"/>
    <col min="8451" max="8451" width="10" style="183" customWidth="1"/>
    <col min="8452" max="8452" width="7.42578125" style="183" customWidth="1"/>
    <col min="8453" max="8453" width="12.7109375" style="183" customWidth="1"/>
    <col min="8454" max="8454" width="10.5703125" style="183" customWidth="1"/>
    <col min="8455" max="8455" width="11.85546875" style="183" customWidth="1"/>
    <col min="8456" max="8456" width="12.5703125" style="183" customWidth="1"/>
    <col min="8457" max="8457" width="9.85546875" style="183" customWidth="1"/>
    <col min="8458" max="8458" width="11" style="183" customWidth="1"/>
    <col min="8459" max="8459" width="11.85546875" style="183" customWidth="1"/>
    <col min="8460" max="8460" width="12.5703125" style="183" customWidth="1"/>
    <col min="8461" max="8461" width="11.85546875" style="183" customWidth="1"/>
    <col min="8462" max="8704" width="11.5703125" style="183"/>
    <col min="8705" max="8705" width="26.28515625" style="183" customWidth="1"/>
    <col min="8706" max="8706" width="5.28515625" style="183" customWidth="1"/>
    <col min="8707" max="8707" width="10" style="183" customWidth="1"/>
    <col min="8708" max="8708" width="7.42578125" style="183" customWidth="1"/>
    <col min="8709" max="8709" width="12.7109375" style="183" customWidth="1"/>
    <col min="8710" max="8710" width="10.5703125" style="183" customWidth="1"/>
    <col min="8711" max="8711" width="11.85546875" style="183" customWidth="1"/>
    <col min="8712" max="8712" width="12.5703125" style="183" customWidth="1"/>
    <col min="8713" max="8713" width="9.85546875" style="183" customWidth="1"/>
    <col min="8714" max="8714" width="11" style="183" customWidth="1"/>
    <col min="8715" max="8715" width="11.85546875" style="183" customWidth="1"/>
    <col min="8716" max="8716" width="12.5703125" style="183" customWidth="1"/>
    <col min="8717" max="8717" width="11.85546875" style="183" customWidth="1"/>
    <col min="8718" max="8960" width="11.5703125" style="183"/>
    <col min="8961" max="8961" width="26.28515625" style="183" customWidth="1"/>
    <col min="8962" max="8962" width="5.28515625" style="183" customWidth="1"/>
    <col min="8963" max="8963" width="10" style="183" customWidth="1"/>
    <col min="8964" max="8964" width="7.42578125" style="183" customWidth="1"/>
    <col min="8965" max="8965" width="12.7109375" style="183" customWidth="1"/>
    <col min="8966" max="8966" width="10.5703125" style="183" customWidth="1"/>
    <col min="8967" max="8967" width="11.85546875" style="183" customWidth="1"/>
    <col min="8968" max="8968" width="12.5703125" style="183" customWidth="1"/>
    <col min="8969" max="8969" width="9.85546875" style="183" customWidth="1"/>
    <col min="8970" max="8970" width="11" style="183" customWidth="1"/>
    <col min="8971" max="8971" width="11.85546875" style="183" customWidth="1"/>
    <col min="8972" max="8972" width="12.5703125" style="183" customWidth="1"/>
    <col min="8973" max="8973" width="11.85546875" style="183" customWidth="1"/>
    <col min="8974" max="9216" width="11.5703125" style="183"/>
    <col min="9217" max="9217" width="26.28515625" style="183" customWidth="1"/>
    <col min="9218" max="9218" width="5.28515625" style="183" customWidth="1"/>
    <col min="9219" max="9219" width="10" style="183" customWidth="1"/>
    <col min="9220" max="9220" width="7.42578125" style="183" customWidth="1"/>
    <col min="9221" max="9221" width="12.7109375" style="183" customWidth="1"/>
    <col min="9222" max="9222" width="10.5703125" style="183" customWidth="1"/>
    <col min="9223" max="9223" width="11.85546875" style="183" customWidth="1"/>
    <col min="9224" max="9224" width="12.5703125" style="183" customWidth="1"/>
    <col min="9225" max="9225" width="9.85546875" style="183" customWidth="1"/>
    <col min="9226" max="9226" width="11" style="183" customWidth="1"/>
    <col min="9227" max="9227" width="11.85546875" style="183" customWidth="1"/>
    <col min="9228" max="9228" width="12.5703125" style="183" customWidth="1"/>
    <col min="9229" max="9229" width="11.85546875" style="183" customWidth="1"/>
    <col min="9230" max="9472" width="11.5703125" style="183"/>
    <col min="9473" max="9473" width="26.28515625" style="183" customWidth="1"/>
    <col min="9474" max="9474" width="5.28515625" style="183" customWidth="1"/>
    <col min="9475" max="9475" width="10" style="183" customWidth="1"/>
    <col min="9476" max="9476" width="7.42578125" style="183" customWidth="1"/>
    <col min="9477" max="9477" width="12.7109375" style="183" customWidth="1"/>
    <col min="9478" max="9478" width="10.5703125" style="183" customWidth="1"/>
    <col min="9479" max="9479" width="11.85546875" style="183" customWidth="1"/>
    <col min="9480" max="9480" width="12.5703125" style="183" customWidth="1"/>
    <col min="9481" max="9481" width="9.85546875" style="183" customWidth="1"/>
    <col min="9482" max="9482" width="11" style="183" customWidth="1"/>
    <col min="9483" max="9483" width="11.85546875" style="183" customWidth="1"/>
    <col min="9484" max="9484" width="12.5703125" style="183" customWidth="1"/>
    <col min="9485" max="9485" width="11.85546875" style="183" customWidth="1"/>
    <col min="9486" max="9728" width="11.5703125" style="183"/>
    <col min="9729" max="9729" width="26.28515625" style="183" customWidth="1"/>
    <col min="9730" max="9730" width="5.28515625" style="183" customWidth="1"/>
    <col min="9731" max="9731" width="10" style="183" customWidth="1"/>
    <col min="9732" max="9732" width="7.42578125" style="183" customWidth="1"/>
    <col min="9733" max="9733" width="12.7109375" style="183" customWidth="1"/>
    <col min="9734" max="9734" width="10.5703125" style="183" customWidth="1"/>
    <col min="9735" max="9735" width="11.85546875" style="183" customWidth="1"/>
    <col min="9736" max="9736" width="12.5703125" style="183" customWidth="1"/>
    <col min="9737" max="9737" width="9.85546875" style="183" customWidth="1"/>
    <col min="9738" max="9738" width="11" style="183" customWidth="1"/>
    <col min="9739" max="9739" width="11.85546875" style="183" customWidth="1"/>
    <col min="9740" max="9740" width="12.5703125" style="183" customWidth="1"/>
    <col min="9741" max="9741" width="11.85546875" style="183" customWidth="1"/>
    <col min="9742" max="9984" width="11.5703125" style="183"/>
    <col min="9985" max="9985" width="26.28515625" style="183" customWidth="1"/>
    <col min="9986" max="9986" width="5.28515625" style="183" customWidth="1"/>
    <col min="9987" max="9987" width="10" style="183" customWidth="1"/>
    <col min="9988" max="9988" width="7.42578125" style="183" customWidth="1"/>
    <col min="9989" max="9989" width="12.7109375" style="183" customWidth="1"/>
    <col min="9990" max="9990" width="10.5703125" style="183" customWidth="1"/>
    <col min="9991" max="9991" width="11.85546875" style="183" customWidth="1"/>
    <col min="9992" max="9992" width="12.5703125" style="183" customWidth="1"/>
    <col min="9993" max="9993" width="9.85546875" style="183" customWidth="1"/>
    <col min="9994" max="9994" width="11" style="183" customWidth="1"/>
    <col min="9995" max="9995" width="11.85546875" style="183" customWidth="1"/>
    <col min="9996" max="9996" width="12.5703125" style="183" customWidth="1"/>
    <col min="9997" max="9997" width="11.85546875" style="183" customWidth="1"/>
    <col min="9998" max="10240" width="11.5703125" style="183"/>
    <col min="10241" max="10241" width="26.28515625" style="183" customWidth="1"/>
    <col min="10242" max="10242" width="5.28515625" style="183" customWidth="1"/>
    <col min="10243" max="10243" width="10" style="183" customWidth="1"/>
    <col min="10244" max="10244" width="7.42578125" style="183" customWidth="1"/>
    <col min="10245" max="10245" width="12.7109375" style="183" customWidth="1"/>
    <col min="10246" max="10246" width="10.5703125" style="183" customWidth="1"/>
    <col min="10247" max="10247" width="11.85546875" style="183" customWidth="1"/>
    <col min="10248" max="10248" width="12.5703125" style="183" customWidth="1"/>
    <col min="10249" max="10249" width="9.85546875" style="183" customWidth="1"/>
    <col min="10250" max="10250" width="11" style="183" customWidth="1"/>
    <col min="10251" max="10251" width="11.85546875" style="183" customWidth="1"/>
    <col min="10252" max="10252" width="12.5703125" style="183" customWidth="1"/>
    <col min="10253" max="10253" width="11.85546875" style="183" customWidth="1"/>
    <col min="10254" max="10496" width="11.5703125" style="183"/>
    <col min="10497" max="10497" width="26.28515625" style="183" customWidth="1"/>
    <col min="10498" max="10498" width="5.28515625" style="183" customWidth="1"/>
    <col min="10499" max="10499" width="10" style="183" customWidth="1"/>
    <col min="10500" max="10500" width="7.42578125" style="183" customWidth="1"/>
    <col min="10501" max="10501" width="12.7109375" style="183" customWidth="1"/>
    <col min="10502" max="10502" width="10.5703125" style="183" customWidth="1"/>
    <col min="10503" max="10503" width="11.85546875" style="183" customWidth="1"/>
    <col min="10504" max="10504" width="12.5703125" style="183" customWidth="1"/>
    <col min="10505" max="10505" width="9.85546875" style="183" customWidth="1"/>
    <col min="10506" max="10506" width="11" style="183" customWidth="1"/>
    <col min="10507" max="10507" width="11.85546875" style="183" customWidth="1"/>
    <col min="10508" max="10508" width="12.5703125" style="183" customWidth="1"/>
    <col min="10509" max="10509" width="11.85546875" style="183" customWidth="1"/>
    <col min="10510" max="10752" width="11.5703125" style="183"/>
    <col min="10753" max="10753" width="26.28515625" style="183" customWidth="1"/>
    <col min="10754" max="10754" width="5.28515625" style="183" customWidth="1"/>
    <col min="10755" max="10755" width="10" style="183" customWidth="1"/>
    <col min="10756" max="10756" width="7.42578125" style="183" customWidth="1"/>
    <col min="10757" max="10757" width="12.7109375" style="183" customWidth="1"/>
    <col min="10758" max="10758" width="10.5703125" style="183" customWidth="1"/>
    <col min="10759" max="10759" width="11.85546875" style="183" customWidth="1"/>
    <col min="10760" max="10760" width="12.5703125" style="183" customWidth="1"/>
    <col min="10761" max="10761" width="9.85546875" style="183" customWidth="1"/>
    <col min="10762" max="10762" width="11" style="183" customWidth="1"/>
    <col min="10763" max="10763" width="11.85546875" style="183" customWidth="1"/>
    <col min="10764" max="10764" width="12.5703125" style="183" customWidth="1"/>
    <col min="10765" max="10765" width="11.85546875" style="183" customWidth="1"/>
    <col min="10766" max="11008" width="11.5703125" style="183"/>
    <col min="11009" max="11009" width="26.28515625" style="183" customWidth="1"/>
    <col min="11010" max="11010" width="5.28515625" style="183" customWidth="1"/>
    <col min="11011" max="11011" width="10" style="183" customWidth="1"/>
    <col min="11012" max="11012" width="7.42578125" style="183" customWidth="1"/>
    <col min="11013" max="11013" width="12.7109375" style="183" customWidth="1"/>
    <col min="11014" max="11014" width="10.5703125" style="183" customWidth="1"/>
    <col min="11015" max="11015" width="11.85546875" style="183" customWidth="1"/>
    <col min="11016" max="11016" width="12.5703125" style="183" customWidth="1"/>
    <col min="11017" max="11017" width="9.85546875" style="183" customWidth="1"/>
    <col min="11018" max="11018" width="11" style="183" customWidth="1"/>
    <col min="11019" max="11019" width="11.85546875" style="183" customWidth="1"/>
    <col min="11020" max="11020" width="12.5703125" style="183" customWidth="1"/>
    <col min="11021" max="11021" width="11.85546875" style="183" customWidth="1"/>
    <col min="11022" max="11264" width="11.5703125" style="183"/>
    <col min="11265" max="11265" width="26.28515625" style="183" customWidth="1"/>
    <col min="11266" max="11266" width="5.28515625" style="183" customWidth="1"/>
    <col min="11267" max="11267" width="10" style="183" customWidth="1"/>
    <col min="11268" max="11268" width="7.42578125" style="183" customWidth="1"/>
    <col min="11269" max="11269" width="12.7109375" style="183" customWidth="1"/>
    <col min="11270" max="11270" width="10.5703125" style="183" customWidth="1"/>
    <col min="11271" max="11271" width="11.85546875" style="183" customWidth="1"/>
    <col min="11272" max="11272" width="12.5703125" style="183" customWidth="1"/>
    <col min="11273" max="11273" width="9.85546875" style="183" customWidth="1"/>
    <col min="11274" max="11274" width="11" style="183" customWidth="1"/>
    <col min="11275" max="11275" width="11.85546875" style="183" customWidth="1"/>
    <col min="11276" max="11276" width="12.5703125" style="183" customWidth="1"/>
    <col min="11277" max="11277" width="11.85546875" style="183" customWidth="1"/>
    <col min="11278" max="11520" width="11.5703125" style="183"/>
    <col min="11521" max="11521" width="26.28515625" style="183" customWidth="1"/>
    <col min="11522" max="11522" width="5.28515625" style="183" customWidth="1"/>
    <col min="11523" max="11523" width="10" style="183" customWidth="1"/>
    <col min="11524" max="11524" width="7.42578125" style="183" customWidth="1"/>
    <col min="11525" max="11525" width="12.7109375" style="183" customWidth="1"/>
    <col min="11526" max="11526" width="10.5703125" style="183" customWidth="1"/>
    <col min="11527" max="11527" width="11.85546875" style="183" customWidth="1"/>
    <col min="11528" max="11528" width="12.5703125" style="183" customWidth="1"/>
    <col min="11529" max="11529" width="9.85546875" style="183" customWidth="1"/>
    <col min="11530" max="11530" width="11" style="183" customWidth="1"/>
    <col min="11531" max="11531" width="11.85546875" style="183" customWidth="1"/>
    <col min="11532" max="11532" width="12.5703125" style="183" customWidth="1"/>
    <col min="11533" max="11533" width="11.85546875" style="183" customWidth="1"/>
    <col min="11534" max="11776" width="11.5703125" style="183"/>
    <col min="11777" max="11777" width="26.28515625" style="183" customWidth="1"/>
    <col min="11778" max="11778" width="5.28515625" style="183" customWidth="1"/>
    <col min="11779" max="11779" width="10" style="183" customWidth="1"/>
    <col min="11780" max="11780" width="7.42578125" style="183" customWidth="1"/>
    <col min="11781" max="11781" width="12.7109375" style="183" customWidth="1"/>
    <col min="11782" max="11782" width="10.5703125" style="183" customWidth="1"/>
    <col min="11783" max="11783" width="11.85546875" style="183" customWidth="1"/>
    <col min="11784" max="11784" width="12.5703125" style="183" customWidth="1"/>
    <col min="11785" max="11785" width="9.85546875" style="183" customWidth="1"/>
    <col min="11786" max="11786" width="11" style="183" customWidth="1"/>
    <col min="11787" max="11787" width="11.85546875" style="183" customWidth="1"/>
    <col min="11788" max="11788" width="12.5703125" style="183" customWidth="1"/>
    <col min="11789" max="11789" width="11.85546875" style="183" customWidth="1"/>
    <col min="11790" max="12032" width="11.5703125" style="183"/>
    <col min="12033" max="12033" width="26.28515625" style="183" customWidth="1"/>
    <col min="12034" max="12034" width="5.28515625" style="183" customWidth="1"/>
    <col min="12035" max="12035" width="10" style="183" customWidth="1"/>
    <col min="12036" max="12036" width="7.42578125" style="183" customWidth="1"/>
    <col min="12037" max="12037" width="12.7109375" style="183" customWidth="1"/>
    <col min="12038" max="12038" width="10.5703125" style="183" customWidth="1"/>
    <col min="12039" max="12039" width="11.85546875" style="183" customWidth="1"/>
    <col min="12040" max="12040" width="12.5703125" style="183" customWidth="1"/>
    <col min="12041" max="12041" width="9.85546875" style="183" customWidth="1"/>
    <col min="12042" max="12042" width="11" style="183" customWidth="1"/>
    <col min="12043" max="12043" width="11.85546875" style="183" customWidth="1"/>
    <col min="12044" max="12044" width="12.5703125" style="183" customWidth="1"/>
    <col min="12045" max="12045" width="11.85546875" style="183" customWidth="1"/>
    <col min="12046" max="12288" width="11.5703125" style="183"/>
    <col min="12289" max="12289" width="26.28515625" style="183" customWidth="1"/>
    <col min="12290" max="12290" width="5.28515625" style="183" customWidth="1"/>
    <col min="12291" max="12291" width="10" style="183" customWidth="1"/>
    <col min="12292" max="12292" width="7.42578125" style="183" customWidth="1"/>
    <col min="12293" max="12293" width="12.7109375" style="183" customWidth="1"/>
    <col min="12294" max="12294" width="10.5703125" style="183" customWidth="1"/>
    <col min="12295" max="12295" width="11.85546875" style="183" customWidth="1"/>
    <col min="12296" max="12296" width="12.5703125" style="183" customWidth="1"/>
    <col min="12297" max="12297" width="9.85546875" style="183" customWidth="1"/>
    <col min="12298" max="12298" width="11" style="183" customWidth="1"/>
    <col min="12299" max="12299" width="11.85546875" style="183" customWidth="1"/>
    <col min="12300" max="12300" width="12.5703125" style="183" customWidth="1"/>
    <col min="12301" max="12301" width="11.85546875" style="183" customWidth="1"/>
    <col min="12302" max="12544" width="11.5703125" style="183"/>
    <col min="12545" max="12545" width="26.28515625" style="183" customWidth="1"/>
    <col min="12546" max="12546" width="5.28515625" style="183" customWidth="1"/>
    <col min="12547" max="12547" width="10" style="183" customWidth="1"/>
    <col min="12548" max="12548" width="7.42578125" style="183" customWidth="1"/>
    <col min="12549" max="12549" width="12.7109375" style="183" customWidth="1"/>
    <col min="12550" max="12550" width="10.5703125" style="183" customWidth="1"/>
    <col min="12551" max="12551" width="11.85546875" style="183" customWidth="1"/>
    <col min="12552" max="12552" width="12.5703125" style="183" customWidth="1"/>
    <col min="12553" max="12553" width="9.85546875" style="183" customWidth="1"/>
    <col min="12554" max="12554" width="11" style="183" customWidth="1"/>
    <col min="12555" max="12555" width="11.85546875" style="183" customWidth="1"/>
    <col min="12556" max="12556" width="12.5703125" style="183" customWidth="1"/>
    <col min="12557" max="12557" width="11.85546875" style="183" customWidth="1"/>
    <col min="12558" max="12800" width="11.5703125" style="183"/>
    <col min="12801" max="12801" width="26.28515625" style="183" customWidth="1"/>
    <col min="12802" max="12802" width="5.28515625" style="183" customWidth="1"/>
    <col min="12803" max="12803" width="10" style="183" customWidth="1"/>
    <col min="12804" max="12804" width="7.42578125" style="183" customWidth="1"/>
    <col min="12805" max="12805" width="12.7109375" style="183" customWidth="1"/>
    <col min="12806" max="12806" width="10.5703125" style="183" customWidth="1"/>
    <col min="12807" max="12807" width="11.85546875" style="183" customWidth="1"/>
    <col min="12808" max="12808" width="12.5703125" style="183" customWidth="1"/>
    <col min="12809" max="12809" width="9.85546875" style="183" customWidth="1"/>
    <col min="12810" max="12810" width="11" style="183" customWidth="1"/>
    <col min="12811" max="12811" width="11.85546875" style="183" customWidth="1"/>
    <col min="12812" max="12812" width="12.5703125" style="183" customWidth="1"/>
    <col min="12813" max="12813" width="11.85546875" style="183" customWidth="1"/>
    <col min="12814" max="13056" width="11.5703125" style="183"/>
    <col min="13057" max="13057" width="26.28515625" style="183" customWidth="1"/>
    <col min="13058" max="13058" width="5.28515625" style="183" customWidth="1"/>
    <col min="13059" max="13059" width="10" style="183" customWidth="1"/>
    <col min="13060" max="13060" width="7.42578125" style="183" customWidth="1"/>
    <col min="13061" max="13061" width="12.7109375" style="183" customWidth="1"/>
    <col min="13062" max="13062" width="10.5703125" style="183" customWidth="1"/>
    <col min="13063" max="13063" width="11.85546875" style="183" customWidth="1"/>
    <col min="13064" max="13064" width="12.5703125" style="183" customWidth="1"/>
    <col min="13065" max="13065" width="9.85546875" style="183" customWidth="1"/>
    <col min="13066" max="13066" width="11" style="183" customWidth="1"/>
    <col min="13067" max="13067" width="11.85546875" style="183" customWidth="1"/>
    <col min="13068" max="13068" width="12.5703125" style="183" customWidth="1"/>
    <col min="13069" max="13069" width="11.85546875" style="183" customWidth="1"/>
    <col min="13070" max="13312" width="11.5703125" style="183"/>
    <col min="13313" max="13313" width="26.28515625" style="183" customWidth="1"/>
    <col min="13314" max="13314" width="5.28515625" style="183" customWidth="1"/>
    <col min="13315" max="13315" width="10" style="183" customWidth="1"/>
    <col min="13316" max="13316" width="7.42578125" style="183" customWidth="1"/>
    <col min="13317" max="13317" width="12.7109375" style="183" customWidth="1"/>
    <col min="13318" max="13318" width="10.5703125" style="183" customWidth="1"/>
    <col min="13319" max="13319" width="11.85546875" style="183" customWidth="1"/>
    <col min="13320" max="13320" width="12.5703125" style="183" customWidth="1"/>
    <col min="13321" max="13321" width="9.85546875" style="183" customWidth="1"/>
    <col min="13322" max="13322" width="11" style="183" customWidth="1"/>
    <col min="13323" max="13323" width="11.85546875" style="183" customWidth="1"/>
    <col min="13324" max="13324" width="12.5703125" style="183" customWidth="1"/>
    <col min="13325" max="13325" width="11.85546875" style="183" customWidth="1"/>
    <col min="13326" max="13568" width="11.5703125" style="183"/>
    <col min="13569" max="13569" width="26.28515625" style="183" customWidth="1"/>
    <col min="13570" max="13570" width="5.28515625" style="183" customWidth="1"/>
    <col min="13571" max="13571" width="10" style="183" customWidth="1"/>
    <col min="13572" max="13572" width="7.42578125" style="183" customWidth="1"/>
    <col min="13573" max="13573" width="12.7109375" style="183" customWidth="1"/>
    <col min="13574" max="13574" width="10.5703125" style="183" customWidth="1"/>
    <col min="13575" max="13575" width="11.85546875" style="183" customWidth="1"/>
    <col min="13576" max="13576" width="12.5703125" style="183" customWidth="1"/>
    <col min="13577" max="13577" width="9.85546875" style="183" customWidth="1"/>
    <col min="13578" max="13578" width="11" style="183" customWidth="1"/>
    <col min="13579" max="13579" width="11.85546875" style="183" customWidth="1"/>
    <col min="13580" max="13580" width="12.5703125" style="183" customWidth="1"/>
    <col min="13581" max="13581" width="11.85546875" style="183" customWidth="1"/>
    <col min="13582" max="13824" width="11.5703125" style="183"/>
    <col min="13825" max="13825" width="26.28515625" style="183" customWidth="1"/>
    <col min="13826" max="13826" width="5.28515625" style="183" customWidth="1"/>
    <col min="13827" max="13827" width="10" style="183" customWidth="1"/>
    <col min="13828" max="13828" width="7.42578125" style="183" customWidth="1"/>
    <col min="13829" max="13829" width="12.7109375" style="183" customWidth="1"/>
    <col min="13830" max="13830" width="10.5703125" style="183" customWidth="1"/>
    <col min="13831" max="13831" width="11.85546875" style="183" customWidth="1"/>
    <col min="13832" max="13832" width="12.5703125" style="183" customWidth="1"/>
    <col min="13833" max="13833" width="9.85546875" style="183" customWidth="1"/>
    <col min="13834" max="13834" width="11" style="183" customWidth="1"/>
    <col min="13835" max="13835" width="11.85546875" style="183" customWidth="1"/>
    <col min="13836" max="13836" width="12.5703125" style="183" customWidth="1"/>
    <col min="13837" max="13837" width="11.85546875" style="183" customWidth="1"/>
    <col min="13838" max="14080" width="11.5703125" style="183"/>
    <col min="14081" max="14081" width="26.28515625" style="183" customWidth="1"/>
    <col min="14082" max="14082" width="5.28515625" style="183" customWidth="1"/>
    <col min="14083" max="14083" width="10" style="183" customWidth="1"/>
    <col min="14084" max="14084" width="7.42578125" style="183" customWidth="1"/>
    <col min="14085" max="14085" width="12.7109375" style="183" customWidth="1"/>
    <col min="14086" max="14086" width="10.5703125" style="183" customWidth="1"/>
    <col min="14087" max="14087" width="11.85546875" style="183" customWidth="1"/>
    <col min="14088" max="14088" width="12.5703125" style="183" customWidth="1"/>
    <col min="14089" max="14089" width="9.85546875" style="183" customWidth="1"/>
    <col min="14090" max="14090" width="11" style="183" customWidth="1"/>
    <col min="14091" max="14091" width="11.85546875" style="183" customWidth="1"/>
    <col min="14092" max="14092" width="12.5703125" style="183" customWidth="1"/>
    <col min="14093" max="14093" width="11.85546875" style="183" customWidth="1"/>
    <col min="14094" max="14336" width="11.5703125" style="183"/>
    <col min="14337" max="14337" width="26.28515625" style="183" customWidth="1"/>
    <col min="14338" max="14338" width="5.28515625" style="183" customWidth="1"/>
    <col min="14339" max="14339" width="10" style="183" customWidth="1"/>
    <col min="14340" max="14340" width="7.42578125" style="183" customWidth="1"/>
    <col min="14341" max="14341" width="12.7109375" style="183" customWidth="1"/>
    <col min="14342" max="14342" width="10.5703125" style="183" customWidth="1"/>
    <col min="14343" max="14343" width="11.85546875" style="183" customWidth="1"/>
    <col min="14344" max="14344" width="12.5703125" style="183" customWidth="1"/>
    <col min="14345" max="14345" width="9.85546875" style="183" customWidth="1"/>
    <col min="14346" max="14346" width="11" style="183" customWidth="1"/>
    <col min="14347" max="14347" width="11.85546875" style="183" customWidth="1"/>
    <col min="14348" max="14348" width="12.5703125" style="183" customWidth="1"/>
    <col min="14349" max="14349" width="11.85546875" style="183" customWidth="1"/>
    <col min="14350" max="14592" width="11.5703125" style="183"/>
    <col min="14593" max="14593" width="26.28515625" style="183" customWidth="1"/>
    <col min="14594" max="14594" width="5.28515625" style="183" customWidth="1"/>
    <col min="14595" max="14595" width="10" style="183" customWidth="1"/>
    <col min="14596" max="14596" width="7.42578125" style="183" customWidth="1"/>
    <col min="14597" max="14597" width="12.7109375" style="183" customWidth="1"/>
    <col min="14598" max="14598" width="10.5703125" style="183" customWidth="1"/>
    <col min="14599" max="14599" width="11.85546875" style="183" customWidth="1"/>
    <col min="14600" max="14600" width="12.5703125" style="183" customWidth="1"/>
    <col min="14601" max="14601" width="9.85546875" style="183" customWidth="1"/>
    <col min="14602" max="14602" width="11" style="183" customWidth="1"/>
    <col min="14603" max="14603" width="11.85546875" style="183" customWidth="1"/>
    <col min="14604" max="14604" width="12.5703125" style="183" customWidth="1"/>
    <col min="14605" max="14605" width="11.85546875" style="183" customWidth="1"/>
    <col min="14606" max="14848" width="11.5703125" style="183"/>
    <col min="14849" max="14849" width="26.28515625" style="183" customWidth="1"/>
    <col min="14850" max="14850" width="5.28515625" style="183" customWidth="1"/>
    <col min="14851" max="14851" width="10" style="183" customWidth="1"/>
    <col min="14852" max="14852" width="7.42578125" style="183" customWidth="1"/>
    <col min="14853" max="14853" width="12.7109375" style="183" customWidth="1"/>
    <col min="14854" max="14854" width="10.5703125" style="183" customWidth="1"/>
    <col min="14855" max="14855" width="11.85546875" style="183" customWidth="1"/>
    <col min="14856" max="14856" width="12.5703125" style="183" customWidth="1"/>
    <col min="14857" max="14857" width="9.85546875" style="183" customWidth="1"/>
    <col min="14858" max="14858" width="11" style="183" customWidth="1"/>
    <col min="14859" max="14859" width="11.85546875" style="183" customWidth="1"/>
    <col min="14860" max="14860" width="12.5703125" style="183" customWidth="1"/>
    <col min="14861" max="14861" width="11.85546875" style="183" customWidth="1"/>
    <col min="14862" max="15104" width="11.5703125" style="183"/>
    <col min="15105" max="15105" width="26.28515625" style="183" customWidth="1"/>
    <col min="15106" max="15106" width="5.28515625" style="183" customWidth="1"/>
    <col min="15107" max="15107" width="10" style="183" customWidth="1"/>
    <col min="15108" max="15108" width="7.42578125" style="183" customWidth="1"/>
    <col min="15109" max="15109" width="12.7109375" style="183" customWidth="1"/>
    <col min="15110" max="15110" width="10.5703125" style="183" customWidth="1"/>
    <col min="15111" max="15111" width="11.85546875" style="183" customWidth="1"/>
    <col min="15112" max="15112" width="12.5703125" style="183" customWidth="1"/>
    <col min="15113" max="15113" width="9.85546875" style="183" customWidth="1"/>
    <col min="15114" max="15114" width="11" style="183" customWidth="1"/>
    <col min="15115" max="15115" width="11.85546875" style="183" customWidth="1"/>
    <col min="15116" max="15116" width="12.5703125" style="183" customWidth="1"/>
    <col min="15117" max="15117" width="11.85546875" style="183" customWidth="1"/>
    <col min="15118" max="15360" width="11.5703125" style="183"/>
    <col min="15361" max="15361" width="26.28515625" style="183" customWidth="1"/>
    <col min="15362" max="15362" width="5.28515625" style="183" customWidth="1"/>
    <col min="15363" max="15363" width="10" style="183" customWidth="1"/>
    <col min="15364" max="15364" width="7.42578125" style="183" customWidth="1"/>
    <col min="15365" max="15365" width="12.7109375" style="183" customWidth="1"/>
    <col min="15366" max="15366" width="10.5703125" style="183" customWidth="1"/>
    <col min="15367" max="15367" width="11.85546875" style="183" customWidth="1"/>
    <col min="15368" max="15368" width="12.5703125" style="183" customWidth="1"/>
    <col min="15369" max="15369" width="9.85546875" style="183" customWidth="1"/>
    <col min="15370" max="15370" width="11" style="183" customWidth="1"/>
    <col min="15371" max="15371" width="11.85546875" style="183" customWidth="1"/>
    <col min="15372" max="15372" width="12.5703125" style="183" customWidth="1"/>
    <col min="15373" max="15373" width="11.85546875" style="183" customWidth="1"/>
    <col min="15374" max="15616" width="11.5703125" style="183"/>
    <col min="15617" max="15617" width="26.28515625" style="183" customWidth="1"/>
    <col min="15618" max="15618" width="5.28515625" style="183" customWidth="1"/>
    <col min="15619" max="15619" width="10" style="183" customWidth="1"/>
    <col min="15620" max="15620" width="7.42578125" style="183" customWidth="1"/>
    <col min="15621" max="15621" width="12.7109375" style="183" customWidth="1"/>
    <col min="15622" max="15622" width="10.5703125" style="183" customWidth="1"/>
    <col min="15623" max="15623" width="11.85546875" style="183" customWidth="1"/>
    <col min="15624" max="15624" width="12.5703125" style="183" customWidth="1"/>
    <col min="15625" max="15625" width="9.85546875" style="183" customWidth="1"/>
    <col min="15626" max="15626" width="11" style="183" customWidth="1"/>
    <col min="15627" max="15627" width="11.85546875" style="183" customWidth="1"/>
    <col min="15628" max="15628" width="12.5703125" style="183" customWidth="1"/>
    <col min="15629" max="15629" width="11.85546875" style="183" customWidth="1"/>
    <col min="15630" max="15872" width="11.5703125" style="183"/>
    <col min="15873" max="15873" width="26.28515625" style="183" customWidth="1"/>
    <col min="15874" max="15874" width="5.28515625" style="183" customWidth="1"/>
    <col min="15875" max="15875" width="10" style="183" customWidth="1"/>
    <col min="15876" max="15876" width="7.42578125" style="183" customWidth="1"/>
    <col min="15877" max="15877" width="12.7109375" style="183" customWidth="1"/>
    <col min="15878" max="15878" width="10.5703125" style="183" customWidth="1"/>
    <col min="15879" max="15879" width="11.85546875" style="183" customWidth="1"/>
    <col min="15880" max="15880" width="12.5703125" style="183" customWidth="1"/>
    <col min="15881" max="15881" width="9.85546875" style="183" customWidth="1"/>
    <col min="15882" max="15882" width="11" style="183" customWidth="1"/>
    <col min="15883" max="15883" width="11.85546875" style="183" customWidth="1"/>
    <col min="15884" max="15884" width="12.5703125" style="183" customWidth="1"/>
    <col min="15885" max="15885" width="11.85546875" style="183" customWidth="1"/>
    <col min="15886" max="16128" width="11.5703125" style="183"/>
    <col min="16129" max="16129" width="26.28515625" style="183" customWidth="1"/>
    <col min="16130" max="16130" width="5.28515625" style="183" customWidth="1"/>
    <col min="16131" max="16131" width="10" style="183" customWidth="1"/>
    <col min="16132" max="16132" width="7.42578125" style="183" customWidth="1"/>
    <col min="16133" max="16133" width="12.7109375" style="183" customWidth="1"/>
    <col min="16134" max="16134" width="10.5703125" style="183" customWidth="1"/>
    <col min="16135" max="16135" width="11.85546875" style="183" customWidth="1"/>
    <col min="16136" max="16136" width="12.5703125" style="183" customWidth="1"/>
    <col min="16137" max="16137" width="9.85546875" style="183" customWidth="1"/>
    <col min="16138" max="16138" width="11" style="183" customWidth="1"/>
    <col min="16139" max="16139" width="11.85546875" style="183" customWidth="1"/>
    <col min="16140" max="16140" width="12.5703125" style="183" customWidth="1"/>
    <col min="16141" max="16141" width="11.85546875" style="183" customWidth="1"/>
    <col min="16142" max="16384" width="11.5703125" style="183"/>
  </cols>
  <sheetData>
    <row r="1" spans="1:13" ht="11.25" customHeight="1">
      <c r="A1" s="315"/>
      <c r="B1" s="315"/>
      <c r="C1" s="315"/>
      <c r="D1" s="315"/>
      <c r="E1" s="315"/>
      <c r="F1" s="315"/>
      <c r="G1" s="315"/>
      <c r="H1" s="315"/>
      <c r="I1" s="315"/>
      <c r="J1" s="315"/>
      <c r="K1" s="315"/>
      <c r="L1" s="315"/>
      <c r="M1" s="315"/>
    </row>
    <row r="2" spans="1:13" ht="11.25" customHeight="1">
      <c r="B2" s="315"/>
      <c r="C2" s="315"/>
      <c r="D2" s="315"/>
      <c r="E2" s="315"/>
      <c r="F2" s="315"/>
      <c r="G2" s="315"/>
      <c r="H2" s="315"/>
      <c r="I2" s="315"/>
      <c r="J2" s="315"/>
      <c r="K2" s="315"/>
      <c r="L2" s="315"/>
      <c r="M2" s="315"/>
    </row>
    <row r="3" spans="1:13" ht="12.75" customHeight="1">
      <c r="A3" s="663" t="s">
        <v>326</v>
      </c>
      <c r="B3" s="663"/>
      <c r="C3" s="663"/>
      <c r="D3" s="663"/>
      <c r="E3" s="663"/>
      <c r="F3" s="663"/>
      <c r="G3" s="663"/>
      <c r="H3" s="663"/>
      <c r="I3" s="663"/>
      <c r="J3" s="663"/>
      <c r="K3" s="663"/>
      <c r="L3" s="663"/>
      <c r="M3" s="663"/>
    </row>
    <row r="4" spans="1:13" ht="12.75" customHeight="1">
      <c r="A4" s="657" t="s">
        <v>611</v>
      </c>
      <c r="B4" s="657"/>
      <c r="C4" s="657"/>
      <c r="D4" s="657"/>
      <c r="E4" s="657"/>
      <c r="F4" s="657"/>
      <c r="G4" s="657"/>
      <c r="H4" s="657"/>
      <c r="I4" s="657"/>
      <c r="J4" s="657"/>
      <c r="K4" s="657"/>
      <c r="L4" s="657"/>
      <c r="M4" s="657"/>
    </row>
    <row r="5" spans="1:13" s="239" customFormat="1" ht="12.75" customHeight="1">
      <c r="A5" s="657" t="s">
        <v>363</v>
      </c>
      <c r="B5" s="657"/>
      <c r="C5" s="657"/>
      <c r="D5" s="657"/>
      <c r="E5" s="657"/>
      <c r="F5" s="657"/>
      <c r="G5" s="657"/>
      <c r="H5" s="657"/>
      <c r="I5" s="657"/>
      <c r="J5" s="657"/>
      <c r="K5" s="657"/>
      <c r="L5" s="657"/>
      <c r="M5" s="657"/>
    </row>
    <row r="6" spans="1:13" s="239" customFormat="1" ht="12.75" customHeight="1">
      <c r="A6" s="657" t="s">
        <v>364</v>
      </c>
      <c r="B6" s="657"/>
      <c r="C6" s="657"/>
      <c r="D6" s="657"/>
      <c r="E6" s="657"/>
      <c r="F6" s="657"/>
      <c r="G6" s="657"/>
      <c r="H6" s="657"/>
      <c r="I6" s="657"/>
      <c r="J6" s="657"/>
      <c r="K6" s="657"/>
      <c r="L6" s="657"/>
      <c r="M6" s="657"/>
    </row>
    <row r="7" spans="1:13" s="239" customFormat="1" ht="15" customHeight="1">
      <c r="A7" s="657" t="s">
        <v>365</v>
      </c>
      <c r="B7" s="657"/>
      <c r="C7" s="657"/>
      <c r="D7" s="657"/>
      <c r="E7" s="657"/>
      <c r="F7" s="657"/>
      <c r="G7" s="657"/>
      <c r="H7" s="657"/>
      <c r="I7" s="657"/>
      <c r="J7" s="657"/>
      <c r="K7" s="657"/>
      <c r="L7" s="657"/>
      <c r="M7" s="657"/>
    </row>
    <row r="8" spans="1:13" ht="15" customHeight="1">
      <c r="A8" s="315"/>
      <c r="B8" s="315"/>
      <c r="C8" s="315"/>
      <c r="D8" s="315"/>
      <c r="E8" s="315"/>
      <c r="F8" s="315"/>
      <c r="G8" s="315"/>
      <c r="H8" s="315"/>
      <c r="I8" s="315"/>
      <c r="J8" s="315"/>
      <c r="K8" s="315"/>
      <c r="L8" s="315"/>
      <c r="M8" s="315"/>
    </row>
    <row r="9" spans="1:13" ht="12.75" customHeight="1">
      <c r="A9" s="315"/>
      <c r="B9" s="315"/>
      <c r="C9" s="315"/>
      <c r="D9" s="315"/>
      <c r="E9" s="315"/>
      <c r="F9" s="315"/>
      <c r="G9" s="315"/>
      <c r="H9" s="315"/>
      <c r="I9" s="315"/>
      <c r="J9" s="315"/>
      <c r="K9" s="315"/>
      <c r="L9" s="315"/>
      <c r="M9" s="317" t="s">
        <v>366</v>
      </c>
    </row>
    <row r="11" spans="1:13" ht="12.75" customHeight="1">
      <c r="A11" s="674" t="s">
        <v>367</v>
      </c>
      <c r="B11" s="674" t="s">
        <v>368</v>
      </c>
      <c r="C11" s="674" t="s">
        <v>369</v>
      </c>
      <c r="D11" s="674" t="s">
        <v>370</v>
      </c>
      <c r="E11" s="674" t="s">
        <v>371</v>
      </c>
      <c r="F11" s="674" t="s">
        <v>372</v>
      </c>
      <c r="G11" s="674" t="s">
        <v>373</v>
      </c>
      <c r="H11" s="674" t="s">
        <v>374</v>
      </c>
      <c r="I11" s="675" t="s">
        <v>375</v>
      </c>
      <c r="J11" s="675"/>
      <c r="K11" s="675"/>
      <c r="L11" s="675"/>
      <c r="M11" s="675"/>
    </row>
    <row r="12" spans="1:13" ht="10.5" customHeight="1">
      <c r="A12" s="674"/>
      <c r="B12" s="674"/>
      <c r="C12" s="674"/>
      <c r="D12" s="674"/>
      <c r="E12" s="674"/>
      <c r="F12" s="674"/>
      <c r="G12" s="674"/>
      <c r="H12" s="674"/>
      <c r="I12" s="676" t="s">
        <v>376</v>
      </c>
      <c r="J12" s="676" t="s">
        <v>377</v>
      </c>
      <c r="K12" s="676" t="s">
        <v>249</v>
      </c>
      <c r="L12" s="675" t="s">
        <v>378</v>
      </c>
      <c r="M12" s="675"/>
    </row>
    <row r="13" spans="1:13" ht="10.5" customHeight="1">
      <c r="A13" s="674"/>
      <c r="B13" s="674"/>
      <c r="C13" s="674"/>
      <c r="D13" s="674"/>
      <c r="E13" s="674"/>
      <c r="F13" s="674"/>
      <c r="G13" s="674"/>
      <c r="H13" s="674"/>
      <c r="I13" s="674"/>
      <c r="J13" s="674"/>
      <c r="K13" s="674"/>
      <c r="L13" s="674" t="s">
        <v>379</v>
      </c>
      <c r="M13" s="674" t="s">
        <v>380</v>
      </c>
    </row>
    <row r="14" spans="1:13" ht="11.25" customHeight="1">
      <c r="A14" s="674"/>
      <c r="B14" s="674"/>
      <c r="C14" s="674"/>
      <c r="D14" s="674"/>
      <c r="E14" s="674"/>
      <c r="F14" s="674"/>
      <c r="G14" s="674"/>
      <c r="H14" s="674"/>
      <c r="I14" s="676"/>
      <c r="J14" s="676"/>
      <c r="K14" s="676"/>
      <c r="L14" s="674"/>
      <c r="M14" s="674"/>
    </row>
    <row r="15" spans="1:13" ht="11.25" customHeight="1">
      <c r="A15" s="335"/>
      <c r="B15" s="335"/>
      <c r="C15" s="335"/>
      <c r="D15" s="335"/>
      <c r="E15" s="335"/>
      <c r="F15" s="335"/>
      <c r="G15" s="335"/>
      <c r="H15" s="335"/>
      <c r="I15" s="335"/>
      <c r="J15" s="335"/>
      <c r="K15" s="335"/>
      <c r="L15" s="335"/>
      <c r="M15" s="335"/>
    </row>
    <row r="16" spans="1:13" ht="11.25" customHeight="1">
      <c r="A16" s="336"/>
      <c r="B16" s="336"/>
      <c r="C16" s="336"/>
      <c r="D16" s="336"/>
      <c r="E16" s="336"/>
      <c r="F16" s="336"/>
      <c r="G16" s="336"/>
      <c r="H16" s="336"/>
      <c r="I16" s="336"/>
      <c r="J16" s="336"/>
      <c r="K16" s="336"/>
      <c r="L16" s="336"/>
      <c r="M16" s="336"/>
    </row>
    <row r="17" spans="1:15" s="179" customFormat="1" ht="11.25" customHeight="1">
      <c r="A17" s="337" t="s">
        <v>381</v>
      </c>
      <c r="B17" s="337"/>
      <c r="C17" s="337"/>
      <c r="D17" s="337"/>
      <c r="E17" s="337"/>
      <c r="F17" s="337"/>
      <c r="G17" s="337"/>
      <c r="H17" s="337"/>
      <c r="I17" s="337"/>
      <c r="J17" s="337"/>
      <c r="K17" s="337"/>
      <c r="L17" s="337"/>
      <c r="M17" s="337"/>
    </row>
    <row r="18" spans="1:15" s="179" customFormat="1" ht="11.25" customHeight="1">
      <c r="A18" s="337" t="s">
        <v>382</v>
      </c>
      <c r="B18" s="337"/>
      <c r="C18" s="337"/>
      <c r="D18" s="337"/>
      <c r="E18" s="337"/>
      <c r="F18" s="337"/>
      <c r="G18" s="337"/>
      <c r="H18" s="337"/>
      <c r="I18" s="337"/>
      <c r="J18" s="337"/>
      <c r="K18" s="337"/>
      <c r="L18" s="337"/>
      <c r="M18" s="337"/>
    </row>
    <row r="19" spans="1:15" s="179" customFormat="1" ht="11.25" customHeight="1">
      <c r="A19" s="337" t="s">
        <v>383</v>
      </c>
      <c r="B19" s="337"/>
      <c r="C19" s="337"/>
      <c r="D19" s="337"/>
      <c r="E19" s="337"/>
      <c r="F19" s="337"/>
      <c r="G19" s="337"/>
      <c r="H19" s="337"/>
      <c r="I19" s="337"/>
      <c r="J19" s="337"/>
      <c r="K19" s="337"/>
      <c r="L19" s="337"/>
      <c r="M19" s="337"/>
    </row>
    <row r="20" spans="1:15" s="179" customFormat="1" ht="11.25" customHeight="1">
      <c r="A20" s="337"/>
      <c r="B20" s="337"/>
      <c r="C20" s="337"/>
      <c r="D20" s="337"/>
      <c r="E20" s="337"/>
      <c r="F20" s="337"/>
      <c r="G20" s="337"/>
      <c r="H20" s="337"/>
      <c r="I20" s="337"/>
      <c r="J20" s="337"/>
      <c r="K20" s="337"/>
      <c r="L20" s="337"/>
      <c r="M20" s="337"/>
    </row>
    <row r="21" spans="1:15" s="179" customFormat="1" ht="11.25" customHeight="1">
      <c r="A21" s="337"/>
      <c r="B21" s="337"/>
      <c r="C21" s="337"/>
      <c r="D21" s="337"/>
      <c r="E21" s="337"/>
      <c r="F21" s="337"/>
      <c r="G21" s="337"/>
      <c r="H21" s="337"/>
      <c r="I21" s="337"/>
      <c r="J21" s="337"/>
      <c r="K21" s="337"/>
      <c r="L21" s="337"/>
      <c r="M21" s="337"/>
    </row>
    <row r="22" spans="1:15" s="179" customFormat="1" ht="11.25" customHeight="1">
      <c r="A22" s="337"/>
      <c r="B22" s="337"/>
      <c r="C22" s="337"/>
      <c r="D22" s="337"/>
      <c r="E22" s="337"/>
      <c r="F22" s="337"/>
      <c r="G22" s="337"/>
      <c r="H22" s="337"/>
      <c r="I22" s="337"/>
      <c r="J22" s="337"/>
      <c r="K22" s="337"/>
      <c r="L22" s="337"/>
      <c r="M22" s="337"/>
    </row>
    <row r="23" spans="1:15" ht="11.25" customHeight="1">
      <c r="A23" s="338" t="s">
        <v>384</v>
      </c>
      <c r="B23" s="338"/>
      <c r="C23" s="338"/>
      <c r="D23" s="338"/>
      <c r="E23" s="338"/>
      <c r="F23" s="338"/>
      <c r="G23" s="338"/>
      <c r="H23" s="338"/>
      <c r="I23" s="338"/>
      <c r="J23" s="338"/>
      <c r="K23" s="338"/>
      <c r="L23" s="338"/>
      <c r="M23" s="338"/>
    </row>
    <row r="24" spans="1:15" ht="11.25" customHeight="1">
      <c r="A24" s="338" t="s">
        <v>385</v>
      </c>
      <c r="B24" s="338"/>
      <c r="C24" s="338"/>
      <c r="D24" s="338"/>
      <c r="E24" s="338"/>
      <c r="F24" s="338"/>
      <c r="G24" s="339"/>
      <c r="H24" s="338"/>
      <c r="I24" s="338"/>
      <c r="J24" s="338"/>
      <c r="K24" s="338"/>
      <c r="L24" s="338"/>
      <c r="M24" s="338"/>
    </row>
    <row r="25" spans="1:15" s="179" customFormat="1" ht="11.25" customHeight="1">
      <c r="A25" s="340"/>
      <c r="B25" s="340"/>
      <c r="C25" s="340"/>
      <c r="D25" s="340"/>
      <c r="E25" s="340"/>
      <c r="F25" s="340"/>
      <c r="G25" s="340"/>
      <c r="H25" s="340"/>
      <c r="I25" s="340"/>
      <c r="J25" s="340"/>
      <c r="K25" s="340"/>
      <c r="L25" s="340"/>
      <c r="M25" s="340"/>
    </row>
    <row r="26" spans="1:15" s="179" customFormat="1" ht="11.25" customHeight="1">
      <c r="A26" s="341"/>
      <c r="B26" s="342"/>
      <c r="C26" s="342"/>
      <c r="D26" s="342"/>
      <c r="E26" s="342"/>
      <c r="F26" s="342"/>
      <c r="G26" s="342"/>
      <c r="H26" s="342"/>
      <c r="I26" s="342"/>
      <c r="J26" s="342"/>
      <c r="K26" s="342"/>
      <c r="L26" s="342"/>
      <c r="M26" s="342"/>
    </row>
    <row r="27" spans="1:15" s="179" customFormat="1" ht="14.65" customHeight="1">
      <c r="A27" s="337" t="s">
        <v>589</v>
      </c>
      <c r="B27" s="343" t="s">
        <v>387</v>
      </c>
      <c r="C27" s="344">
        <v>1000000</v>
      </c>
      <c r="D27" s="344">
        <v>100</v>
      </c>
      <c r="E27" s="344">
        <f>+C27*D27</f>
        <v>100000000</v>
      </c>
      <c r="F27" s="344"/>
      <c r="G27" s="344">
        <f>+E27</f>
        <v>100000000</v>
      </c>
      <c r="H27" s="344">
        <f>+G27</f>
        <v>100000000</v>
      </c>
      <c r="I27" s="629">
        <f>+G27/K27</f>
        <v>3.7453183520599252E-2</v>
      </c>
      <c r="J27" s="344" t="s">
        <v>590</v>
      </c>
      <c r="K27" s="344">
        <v>2670000000</v>
      </c>
      <c r="L27" s="344">
        <v>-474607750</v>
      </c>
      <c r="M27" s="344">
        <v>1623258532</v>
      </c>
      <c r="O27" s="182"/>
    </row>
    <row r="28" spans="1:15" s="179" customFormat="1" ht="11.25" customHeight="1">
      <c r="A28" s="337"/>
      <c r="B28" s="343"/>
      <c r="C28" s="343"/>
      <c r="D28" s="343"/>
      <c r="E28" s="343"/>
      <c r="F28" s="343"/>
      <c r="G28" s="343"/>
      <c r="H28" s="343"/>
      <c r="I28" s="343"/>
      <c r="J28" s="343"/>
      <c r="K28" s="343"/>
      <c r="L28" s="343"/>
      <c r="M28" s="343"/>
    </row>
    <row r="29" spans="1:15" s="179" customFormat="1" ht="12.75" customHeight="1">
      <c r="A29" s="337" t="s">
        <v>388</v>
      </c>
      <c r="B29" s="343" t="s">
        <v>387</v>
      </c>
      <c r="C29" s="344">
        <v>500000</v>
      </c>
      <c r="D29" s="344">
        <v>4000</v>
      </c>
      <c r="E29" s="344">
        <f>+D29*C29</f>
        <v>2000000000</v>
      </c>
      <c r="F29" s="344"/>
      <c r="G29" s="344">
        <f>+E29</f>
        <v>2000000000</v>
      </c>
      <c r="H29" s="344">
        <f>+G29</f>
        <v>2000000000</v>
      </c>
      <c r="I29" s="345">
        <f>+G29/K29</f>
        <v>0.3543272211887678</v>
      </c>
      <c r="J29" s="344" t="s">
        <v>386</v>
      </c>
      <c r="K29" s="344">
        <v>5644500000</v>
      </c>
      <c r="L29" s="344">
        <v>228737486</v>
      </c>
      <c r="M29" s="344">
        <v>6743595381</v>
      </c>
      <c r="O29" s="182"/>
    </row>
    <row r="30" spans="1:15" s="179" customFormat="1" ht="11.25" customHeight="1">
      <c r="A30" s="337"/>
      <c r="B30" s="343"/>
      <c r="C30" s="343"/>
      <c r="D30" s="343"/>
      <c r="E30" s="343"/>
      <c r="F30" s="343"/>
      <c r="G30" s="343"/>
      <c r="H30" s="343"/>
      <c r="I30" s="343"/>
      <c r="J30" s="343"/>
      <c r="K30" s="343"/>
      <c r="L30" s="343"/>
      <c r="M30" s="343"/>
    </row>
    <row r="31" spans="1:15" ht="11.25" customHeight="1">
      <c r="A31" s="338" t="s">
        <v>384</v>
      </c>
      <c r="B31" s="338"/>
      <c r="C31" s="338"/>
      <c r="D31" s="338"/>
      <c r="E31" s="339">
        <f>SUM(E26:E29)</f>
        <v>2100000000</v>
      </c>
      <c r="F31" s="338"/>
      <c r="G31" s="339">
        <f>SUM(G27:G29)</f>
        <v>2100000000</v>
      </c>
      <c r="H31" s="639">
        <f>SUM(H27:H29)</f>
        <v>2100000000</v>
      </c>
      <c r="I31" s="668"/>
      <c r="J31" s="669"/>
      <c r="K31" s="669"/>
      <c r="L31" s="669"/>
      <c r="M31" s="670"/>
    </row>
    <row r="32" spans="1:15" ht="11.25" customHeight="1">
      <c r="A32" s="338" t="s">
        <v>385</v>
      </c>
      <c r="B32" s="338"/>
      <c r="C32" s="338"/>
      <c r="D32" s="338"/>
      <c r="E32" s="339">
        <v>4197112000</v>
      </c>
      <c r="F32" s="339"/>
      <c r="G32" s="339">
        <v>4197112000</v>
      </c>
      <c r="H32" s="639">
        <v>4197112000</v>
      </c>
      <c r="I32" s="671"/>
      <c r="J32" s="672"/>
      <c r="K32" s="672"/>
      <c r="L32" s="672"/>
      <c r="M32" s="673"/>
    </row>
    <row r="43" spans="7:7" ht="11.25" customHeight="1">
      <c r="G43" s="437"/>
    </row>
  </sheetData>
  <sheetProtection selectLockedCells="1" selectUnlockedCells="1"/>
  <mergeCells count="21">
    <mergeCell ref="A3:M3"/>
    <mergeCell ref="A4:M4"/>
    <mergeCell ref="A5:M5"/>
    <mergeCell ref="A6:M6"/>
    <mergeCell ref="A7:M7"/>
    <mergeCell ref="I31:M32"/>
    <mergeCell ref="A11:A14"/>
    <mergeCell ref="B11:B14"/>
    <mergeCell ref="C11:C14"/>
    <mergeCell ref="D11:D14"/>
    <mergeCell ref="E11:E14"/>
    <mergeCell ref="F11:F14"/>
    <mergeCell ref="G11:G14"/>
    <mergeCell ref="H11:H14"/>
    <mergeCell ref="I11:M11"/>
    <mergeCell ref="I12:I14"/>
    <mergeCell ref="J12:J14"/>
    <mergeCell ref="K12:K14"/>
    <mergeCell ref="L12:M12"/>
    <mergeCell ref="L13:L14"/>
    <mergeCell ref="M13:M14"/>
  </mergeCells>
  <printOptions horizontalCentered="1"/>
  <pageMargins left="0.47222222222222221" right="0.70833333333333337" top="1.7715277777777778" bottom="0.98402777777777772" header="0.51180555555555551" footer="0.51180555555555551"/>
  <pageSetup paperSize="9" scale="75" firstPageNumber="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0"/>
  <sheetViews>
    <sheetView topLeftCell="A7" workbookViewId="0">
      <selection activeCell="B46" sqref="B46"/>
    </sheetView>
  </sheetViews>
  <sheetFormatPr baseColWidth="10" defaultColWidth="11.5703125" defaultRowHeight="11.25" customHeight="1"/>
  <cols>
    <col min="1" max="1" width="48" style="183" customWidth="1"/>
    <col min="2" max="2" width="13.28515625" style="183" customWidth="1"/>
    <col min="3" max="3" width="10.42578125" style="183" customWidth="1"/>
    <col min="4" max="4" width="13.28515625" style="183" customWidth="1"/>
    <col min="5" max="5" width="13" style="183" customWidth="1"/>
    <col min="6" max="6" width="14.42578125" style="183" customWidth="1"/>
    <col min="7" max="7" width="1.140625" style="183" customWidth="1"/>
    <col min="8" max="8" width="0.85546875" style="183" customWidth="1"/>
    <col min="9" max="256" width="11.5703125" style="183"/>
    <col min="257" max="257" width="40.42578125" style="183" customWidth="1"/>
    <col min="258" max="258" width="13.28515625" style="183" customWidth="1"/>
    <col min="259" max="259" width="10.42578125" style="183" customWidth="1"/>
    <col min="260" max="260" width="13.85546875" style="183" customWidth="1"/>
    <col min="261" max="261" width="13.5703125" style="183" customWidth="1"/>
    <col min="262" max="262" width="17.42578125" style="183" customWidth="1"/>
    <col min="263" max="263" width="1.140625" style="183" customWidth="1"/>
    <col min="264" max="264" width="0.85546875" style="183" customWidth="1"/>
    <col min="265" max="512" width="11.5703125" style="183"/>
    <col min="513" max="513" width="40.42578125" style="183" customWidth="1"/>
    <col min="514" max="514" width="13.28515625" style="183" customWidth="1"/>
    <col min="515" max="515" width="10.42578125" style="183" customWidth="1"/>
    <col min="516" max="516" width="13.85546875" style="183" customWidth="1"/>
    <col min="517" max="517" width="13.5703125" style="183" customWidth="1"/>
    <col min="518" max="518" width="17.42578125" style="183" customWidth="1"/>
    <col min="519" max="519" width="1.140625" style="183" customWidth="1"/>
    <col min="520" max="520" width="0.85546875" style="183" customWidth="1"/>
    <col min="521" max="768" width="11.5703125" style="183"/>
    <col min="769" max="769" width="40.42578125" style="183" customWidth="1"/>
    <col min="770" max="770" width="13.28515625" style="183" customWidth="1"/>
    <col min="771" max="771" width="10.42578125" style="183" customWidth="1"/>
    <col min="772" max="772" width="13.85546875" style="183" customWidth="1"/>
    <col min="773" max="773" width="13.5703125" style="183" customWidth="1"/>
    <col min="774" max="774" width="17.42578125" style="183" customWidth="1"/>
    <col min="775" max="775" width="1.140625" style="183" customWidth="1"/>
    <col min="776" max="776" width="0.85546875" style="183" customWidth="1"/>
    <col min="777" max="1024" width="11.5703125" style="183"/>
    <col min="1025" max="1025" width="40.42578125" style="183" customWidth="1"/>
    <col min="1026" max="1026" width="13.28515625" style="183" customWidth="1"/>
    <col min="1027" max="1027" width="10.42578125" style="183" customWidth="1"/>
    <col min="1028" max="1028" width="13.85546875" style="183" customWidth="1"/>
    <col min="1029" max="1029" width="13.5703125" style="183" customWidth="1"/>
    <col min="1030" max="1030" width="17.42578125" style="183" customWidth="1"/>
    <col min="1031" max="1031" width="1.140625" style="183" customWidth="1"/>
    <col min="1032" max="1032" width="0.85546875" style="183" customWidth="1"/>
    <col min="1033" max="1280" width="11.5703125" style="183"/>
    <col min="1281" max="1281" width="40.42578125" style="183" customWidth="1"/>
    <col min="1282" max="1282" width="13.28515625" style="183" customWidth="1"/>
    <col min="1283" max="1283" width="10.42578125" style="183" customWidth="1"/>
    <col min="1284" max="1284" width="13.85546875" style="183" customWidth="1"/>
    <col min="1285" max="1285" width="13.5703125" style="183" customWidth="1"/>
    <col min="1286" max="1286" width="17.42578125" style="183" customWidth="1"/>
    <col min="1287" max="1287" width="1.140625" style="183" customWidth="1"/>
    <col min="1288" max="1288" width="0.85546875" style="183" customWidth="1"/>
    <col min="1289" max="1536" width="11.5703125" style="183"/>
    <col min="1537" max="1537" width="40.42578125" style="183" customWidth="1"/>
    <col min="1538" max="1538" width="13.28515625" style="183" customWidth="1"/>
    <col min="1539" max="1539" width="10.42578125" style="183" customWidth="1"/>
    <col min="1540" max="1540" width="13.85546875" style="183" customWidth="1"/>
    <col min="1541" max="1541" width="13.5703125" style="183" customWidth="1"/>
    <col min="1542" max="1542" width="17.42578125" style="183" customWidth="1"/>
    <col min="1543" max="1543" width="1.140625" style="183" customWidth="1"/>
    <col min="1544" max="1544" width="0.85546875" style="183" customWidth="1"/>
    <col min="1545" max="1792" width="11.5703125" style="183"/>
    <col min="1793" max="1793" width="40.42578125" style="183" customWidth="1"/>
    <col min="1794" max="1794" width="13.28515625" style="183" customWidth="1"/>
    <col min="1795" max="1795" width="10.42578125" style="183" customWidth="1"/>
    <col min="1796" max="1796" width="13.85546875" style="183" customWidth="1"/>
    <col min="1797" max="1797" width="13.5703125" style="183" customWidth="1"/>
    <col min="1798" max="1798" width="17.42578125" style="183" customWidth="1"/>
    <col min="1799" max="1799" width="1.140625" style="183" customWidth="1"/>
    <col min="1800" max="1800" width="0.85546875" style="183" customWidth="1"/>
    <col min="1801" max="2048" width="11.5703125" style="183"/>
    <col min="2049" max="2049" width="40.42578125" style="183" customWidth="1"/>
    <col min="2050" max="2050" width="13.28515625" style="183" customWidth="1"/>
    <col min="2051" max="2051" width="10.42578125" style="183" customWidth="1"/>
    <col min="2052" max="2052" width="13.85546875" style="183" customWidth="1"/>
    <col min="2053" max="2053" width="13.5703125" style="183" customWidth="1"/>
    <col min="2054" max="2054" width="17.42578125" style="183" customWidth="1"/>
    <col min="2055" max="2055" width="1.140625" style="183" customWidth="1"/>
    <col min="2056" max="2056" width="0.85546875" style="183" customWidth="1"/>
    <col min="2057" max="2304" width="11.5703125" style="183"/>
    <col min="2305" max="2305" width="40.42578125" style="183" customWidth="1"/>
    <col min="2306" max="2306" width="13.28515625" style="183" customWidth="1"/>
    <col min="2307" max="2307" width="10.42578125" style="183" customWidth="1"/>
    <col min="2308" max="2308" width="13.85546875" style="183" customWidth="1"/>
    <col min="2309" max="2309" width="13.5703125" style="183" customWidth="1"/>
    <col min="2310" max="2310" width="17.42578125" style="183" customWidth="1"/>
    <col min="2311" max="2311" width="1.140625" style="183" customWidth="1"/>
    <col min="2312" max="2312" width="0.85546875" style="183" customWidth="1"/>
    <col min="2313" max="2560" width="11.5703125" style="183"/>
    <col min="2561" max="2561" width="40.42578125" style="183" customWidth="1"/>
    <col min="2562" max="2562" width="13.28515625" style="183" customWidth="1"/>
    <col min="2563" max="2563" width="10.42578125" style="183" customWidth="1"/>
    <col min="2564" max="2564" width="13.85546875" style="183" customWidth="1"/>
    <col min="2565" max="2565" width="13.5703125" style="183" customWidth="1"/>
    <col min="2566" max="2566" width="17.42578125" style="183" customWidth="1"/>
    <col min="2567" max="2567" width="1.140625" style="183" customWidth="1"/>
    <col min="2568" max="2568" width="0.85546875" style="183" customWidth="1"/>
    <col min="2569" max="2816" width="11.5703125" style="183"/>
    <col min="2817" max="2817" width="40.42578125" style="183" customWidth="1"/>
    <col min="2818" max="2818" width="13.28515625" style="183" customWidth="1"/>
    <col min="2819" max="2819" width="10.42578125" style="183" customWidth="1"/>
    <col min="2820" max="2820" width="13.85546875" style="183" customWidth="1"/>
    <col min="2821" max="2821" width="13.5703125" style="183" customWidth="1"/>
    <col min="2822" max="2822" width="17.42578125" style="183" customWidth="1"/>
    <col min="2823" max="2823" width="1.140625" style="183" customWidth="1"/>
    <col min="2824" max="2824" width="0.85546875" style="183" customWidth="1"/>
    <col min="2825" max="3072" width="11.5703125" style="183"/>
    <col min="3073" max="3073" width="40.42578125" style="183" customWidth="1"/>
    <col min="3074" max="3074" width="13.28515625" style="183" customWidth="1"/>
    <col min="3075" max="3075" width="10.42578125" style="183" customWidth="1"/>
    <col min="3076" max="3076" width="13.85546875" style="183" customWidth="1"/>
    <col min="3077" max="3077" width="13.5703125" style="183" customWidth="1"/>
    <col min="3078" max="3078" width="17.42578125" style="183" customWidth="1"/>
    <col min="3079" max="3079" width="1.140625" style="183" customWidth="1"/>
    <col min="3080" max="3080" width="0.85546875" style="183" customWidth="1"/>
    <col min="3081" max="3328" width="11.5703125" style="183"/>
    <col min="3329" max="3329" width="40.42578125" style="183" customWidth="1"/>
    <col min="3330" max="3330" width="13.28515625" style="183" customWidth="1"/>
    <col min="3331" max="3331" width="10.42578125" style="183" customWidth="1"/>
    <col min="3332" max="3332" width="13.85546875" style="183" customWidth="1"/>
    <col min="3333" max="3333" width="13.5703125" style="183" customWidth="1"/>
    <col min="3334" max="3334" width="17.42578125" style="183" customWidth="1"/>
    <col min="3335" max="3335" width="1.140625" style="183" customWidth="1"/>
    <col min="3336" max="3336" width="0.85546875" style="183" customWidth="1"/>
    <col min="3337" max="3584" width="11.5703125" style="183"/>
    <col min="3585" max="3585" width="40.42578125" style="183" customWidth="1"/>
    <col min="3586" max="3586" width="13.28515625" style="183" customWidth="1"/>
    <col min="3587" max="3587" width="10.42578125" style="183" customWidth="1"/>
    <col min="3588" max="3588" width="13.85546875" style="183" customWidth="1"/>
    <col min="3589" max="3589" width="13.5703125" style="183" customWidth="1"/>
    <col min="3590" max="3590" width="17.42578125" style="183" customWidth="1"/>
    <col min="3591" max="3591" width="1.140625" style="183" customWidth="1"/>
    <col min="3592" max="3592" width="0.85546875" style="183" customWidth="1"/>
    <col min="3593" max="3840" width="11.5703125" style="183"/>
    <col min="3841" max="3841" width="40.42578125" style="183" customWidth="1"/>
    <col min="3842" max="3842" width="13.28515625" style="183" customWidth="1"/>
    <col min="3843" max="3843" width="10.42578125" style="183" customWidth="1"/>
    <col min="3844" max="3844" width="13.85546875" style="183" customWidth="1"/>
    <col min="3845" max="3845" width="13.5703125" style="183" customWidth="1"/>
    <col min="3846" max="3846" width="17.42578125" style="183" customWidth="1"/>
    <col min="3847" max="3847" width="1.140625" style="183" customWidth="1"/>
    <col min="3848" max="3848" width="0.85546875" style="183" customWidth="1"/>
    <col min="3849" max="4096" width="11.5703125" style="183"/>
    <col min="4097" max="4097" width="40.42578125" style="183" customWidth="1"/>
    <col min="4098" max="4098" width="13.28515625" style="183" customWidth="1"/>
    <col min="4099" max="4099" width="10.42578125" style="183" customWidth="1"/>
    <col min="4100" max="4100" width="13.85546875" style="183" customWidth="1"/>
    <col min="4101" max="4101" width="13.5703125" style="183" customWidth="1"/>
    <col min="4102" max="4102" width="17.42578125" style="183" customWidth="1"/>
    <col min="4103" max="4103" width="1.140625" style="183" customWidth="1"/>
    <col min="4104" max="4104" width="0.85546875" style="183" customWidth="1"/>
    <col min="4105" max="4352" width="11.5703125" style="183"/>
    <col min="4353" max="4353" width="40.42578125" style="183" customWidth="1"/>
    <col min="4354" max="4354" width="13.28515625" style="183" customWidth="1"/>
    <col min="4355" max="4355" width="10.42578125" style="183" customWidth="1"/>
    <col min="4356" max="4356" width="13.85546875" style="183" customWidth="1"/>
    <col min="4357" max="4357" width="13.5703125" style="183" customWidth="1"/>
    <col min="4358" max="4358" width="17.42578125" style="183" customWidth="1"/>
    <col min="4359" max="4359" width="1.140625" style="183" customWidth="1"/>
    <col min="4360" max="4360" width="0.85546875" style="183" customWidth="1"/>
    <col min="4361" max="4608" width="11.5703125" style="183"/>
    <col min="4609" max="4609" width="40.42578125" style="183" customWidth="1"/>
    <col min="4610" max="4610" width="13.28515625" style="183" customWidth="1"/>
    <col min="4611" max="4611" width="10.42578125" style="183" customWidth="1"/>
    <col min="4612" max="4612" width="13.85546875" style="183" customWidth="1"/>
    <col min="4613" max="4613" width="13.5703125" style="183" customWidth="1"/>
    <col min="4614" max="4614" width="17.42578125" style="183" customWidth="1"/>
    <col min="4615" max="4615" width="1.140625" style="183" customWidth="1"/>
    <col min="4616" max="4616" width="0.85546875" style="183" customWidth="1"/>
    <col min="4617" max="4864" width="11.5703125" style="183"/>
    <col min="4865" max="4865" width="40.42578125" style="183" customWidth="1"/>
    <col min="4866" max="4866" width="13.28515625" style="183" customWidth="1"/>
    <col min="4867" max="4867" width="10.42578125" style="183" customWidth="1"/>
    <col min="4868" max="4868" width="13.85546875" style="183" customWidth="1"/>
    <col min="4869" max="4869" width="13.5703125" style="183" customWidth="1"/>
    <col min="4870" max="4870" width="17.42578125" style="183" customWidth="1"/>
    <col min="4871" max="4871" width="1.140625" style="183" customWidth="1"/>
    <col min="4872" max="4872" width="0.85546875" style="183" customWidth="1"/>
    <col min="4873" max="5120" width="11.5703125" style="183"/>
    <col min="5121" max="5121" width="40.42578125" style="183" customWidth="1"/>
    <col min="5122" max="5122" width="13.28515625" style="183" customWidth="1"/>
    <col min="5123" max="5123" width="10.42578125" style="183" customWidth="1"/>
    <col min="5124" max="5124" width="13.85546875" style="183" customWidth="1"/>
    <col min="5125" max="5125" width="13.5703125" style="183" customWidth="1"/>
    <col min="5126" max="5126" width="17.42578125" style="183" customWidth="1"/>
    <col min="5127" max="5127" width="1.140625" style="183" customWidth="1"/>
    <col min="5128" max="5128" width="0.85546875" style="183" customWidth="1"/>
    <col min="5129" max="5376" width="11.5703125" style="183"/>
    <col min="5377" max="5377" width="40.42578125" style="183" customWidth="1"/>
    <col min="5378" max="5378" width="13.28515625" style="183" customWidth="1"/>
    <col min="5379" max="5379" width="10.42578125" style="183" customWidth="1"/>
    <col min="5380" max="5380" width="13.85546875" style="183" customWidth="1"/>
    <col min="5381" max="5381" width="13.5703125" style="183" customWidth="1"/>
    <col min="5382" max="5382" width="17.42578125" style="183" customWidth="1"/>
    <col min="5383" max="5383" width="1.140625" style="183" customWidth="1"/>
    <col min="5384" max="5384" width="0.85546875" style="183" customWidth="1"/>
    <col min="5385" max="5632" width="11.5703125" style="183"/>
    <col min="5633" max="5633" width="40.42578125" style="183" customWidth="1"/>
    <col min="5634" max="5634" width="13.28515625" style="183" customWidth="1"/>
    <col min="5635" max="5635" width="10.42578125" style="183" customWidth="1"/>
    <col min="5636" max="5636" width="13.85546875" style="183" customWidth="1"/>
    <col min="5637" max="5637" width="13.5703125" style="183" customWidth="1"/>
    <col min="5638" max="5638" width="17.42578125" style="183" customWidth="1"/>
    <col min="5639" max="5639" width="1.140625" style="183" customWidth="1"/>
    <col min="5640" max="5640" width="0.85546875" style="183" customWidth="1"/>
    <col min="5641" max="5888" width="11.5703125" style="183"/>
    <col min="5889" max="5889" width="40.42578125" style="183" customWidth="1"/>
    <col min="5890" max="5890" width="13.28515625" style="183" customWidth="1"/>
    <col min="5891" max="5891" width="10.42578125" style="183" customWidth="1"/>
    <col min="5892" max="5892" width="13.85546875" style="183" customWidth="1"/>
    <col min="5893" max="5893" width="13.5703125" style="183" customWidth="1"/>
    <col min="5894" max="5894" width="17.42578125" style="183" customWidth="1"/>
    <col min="5895" max="5895" width="1.140625" style="183" customWidth="1"/>
    <col min="5896" max="5896" width="0.85546875" style="183" customWidth="1"/>
    <col min="5897" max="6144" width="11.5703125" style="183"/>
    <col min="6145" max="6145" width="40.42578125" style="183" customWidth="1"/>
    <col min="6146" max="6146" width="13.28515625" style="183" customWidth="1"/>
    <col min="6147" max="6147" width="10.42578125" style="183" customWidth="1"/>
    <col min="6148" max="6148" width="13.85546875" style="183" customWidth="1"/>
    <col min="6149" max="6149" width="13.5703125" style="183" customWidth="1"/>
    <col min="6150" max="6150" width="17.42578125" style="183" customWidth="1"/>
    <col min="6151" max="6151" width="1.140625" style="183" customWidth="1"/>
    <col min="6152" max="6152" width="0.85546875" style="183" customWidth="1"/>
    <col min="6153" max="6400" width="11.5703125" style="183"/>
    <col min="6401" max="6401" width="40.42578125" style="183" customWidth="1"/>
    <col min="6402" max="6402" width="13.28515625" style="183" customWidth="1"/>
    <col min="6403" max="6403" width="10.42578125" style="183" customWidth="1"/>
    <col min="6404" max="6404" width="13.85546875" style="183" customWidth="1"/>
    <col min="6405" max="6405" width="13.5703125" style="183" customWidth="1"/>
    <col min="6406" max="6406" width="17.42578125" style="183" customWidth="1"/>
    <col min="6407" max="6407" width="1.140625" style="183" customWidth="1"/>
    <col min="6408" max="6408" width="0.85546875" style="183" customWidth="1"/>
    <col min="6409" max="6656" width="11.5703125" style="183"/>
    <col min="6657" max="6657" width="40.42578125" style="183" customWidth="1"/>
    <col min="6658" max="6658" width="13.28515625" style="183" customWidth="1"/>
    <col min="6659" max="6659" width="10.42578125" style="183" customWidth="1"/>
    <col min="6660" max="6660" width="13.85546875" style="183" customWidth="1"/>
    <col min="6661" max="6661" width="13.5703125" style="183" customWidth="1"/>
    <col min="6662" max="6662" width="17.42578125" style="183" customWidth="1"/>
    <col min="6663" max="6663" width="1.140625" style="183" customWidth="1"/>
    <col min="6664" max="6664" width="0.85546875" style="183" customWidth="1"/>
    <col min="6665" max="6912" width="11.5703125" style="183"/>
    <col min="6913" max="6913" width="40.42578125" style="183" customWidth="1"/>
    <col min="6914" max="6914" width="13.28515625" style="183" customWidth="1"/>
    <col min="6915" max="6915" width="10.42578125" style="183" customWidth="1"/>
    <col min="6916" max="6916" width="13.85546875" style="183" customWidth="1"/>
    <col min="6917" max="6917" width="13.5703125" style="183" customWidth="1"/>
    <col min="6918" max="6918" width="17.42578125" style="183" customWidth="1"/>
    <col min="6919" max="6919" width="1.140625" style="183" customWidth="1"/>
    <col min="6920" max="6920" width="0.85546875" style="183" customWidth="1"/>
    <col min="6921" max="7168" width="11.5703125" style="183"/>
    <col min="7169" max="7169" width="40.42578125" style="183" customWidth="1"/>
    <col min="7170" max="7170" width="13.28515625" style="183" customWidth="1"/>
    <col min="7171" max="7171" width="10.42578125" style="183" customWidth="1"/>
    <col min="7172" max="7172" width="13.85546875" style="183" customWidth="1"/>
    <col min="7173" max="7173" width="13.5703125" style="183" customWidth="1"/>
    <col min="7174" max="7174" width="17.42578125" style="183" customWidth="1"/>
    <col min="7175" max="7175" width="1.140625" style="183" customWidth="1"/>
    <col min="7176" max="7176" width="0.85546875" style="183" customWidth="1"/>
    <col min="7177" max="7424" width="11.5703125" style="183"/>
    <col min="7425" max="7425" width="40.42578125" style="183" customWidth="1"/>
    <col min="7426" max="7426" width="13.28515625" style="183" customWidth="1"/>
    <col min="7427" max="7427" width="10.42578125" style="183" customWidth="1"/>
    <col min="7428" max="7428" width="13.85546875" style="183" customWidth="1"/>
    <col min="7429" max="7429" width="13.5703125" style="183" customWidth="1"/>
    <col min="7430" max="7430" width="17.42578125" style="183" customWidth="1"/>
    <col min="7431" max="7431" width="1.140625" style="183" customWidth="1"/>
    <col min="7432" max="7432" width="0.85546875" style="183" customWidth="1"/>
    <col min="7433" max="7680" width="11.5703125" style="183"/>
    <col min="7681" max="7681" width="40.42578125" style="183" customWidth="1"/>
    <col min="7682" max="7682" width="13.28515625" style="183" customWidth="1"/>
    <col min="7683" max="7683" width="10.42578125" style="183" customWidth="1"/>
    <col min="7684" max="7684" width="13.85546875" style="183" customWidth="1"/>
    <col min="7685" max="7685" width="13.5703125" style="183" customWidth="1"/>
    <col min="7686" max="7686" width="17.42578125" style="183" customWidth="1"/>
    <col min="7687" max="7687" width="1.140625" style="183" customWidth="1"/>
    <col min="7688" max="7688" width="0.85546875" style="183" customWidth="1"/>
    <col min="7689" max="7936" width="11.5703125" style="183"/>
    <col min="7937" max="7937" width="40.42578125" style="183" customWidth="1"/>
    <col min="7938" max="7938" width="13.28515625" style="183" customWidth="1"/>
    <col min="7939" max="7939" width="10.42578125" style="183" customWidth="1"/>
    <col min="7940" max="7940" width="13.85546875" style="183" customWidth="1"/>
    <col min="7941" max="7941" width="13.5703125" style="183" customWidth="1"/>
    <col min="7942" max="7942" width="17.42578125" style="183" customWidth="1"/>
    <col min="7943" max="7943" width="1.140625" style="183" customWidth="1"/>
    <col min="7944" max="7944" width="0.85546875" style="183" customWidth="1"/>
    <col min="7945" max="8192" width="11.5703125" style="183"/>
    <col min="8193" max="8193" width="40.42578125" style="183" customWidth="1"/>
    <col min="8194" max="8194" width="13.28515625" style="183" customWidth="1"/>
    <col min="8195" max="8195" width="10.42578125" style="183" customWidth="1"/>
    <col min="8196" max="8196" width="13.85546875" style="183" customWidth="1"/>
    <col min="8197" max="8197" width="13.5703125" style="183" customWidth="1"/>
    <col min="8198" max="8198" width="17.42578125" style="183" customWidth="1"/>
    <col min="8199" max="8199" width="1.140625" style="183" customWidth="1"/>
    <col min="8200" max="8200" width="0.85546875" style="183" customWidth="1"/>
    <col min="8201" max="8448" width="11.5703125" style="183"/>
    <col min="8449" max="8449" width="40.42578125" style="183" customWidth="1"/>
    <col min="8450" max="8450" width="13.28515625" style="183" customWidth="1"/>
    <col min="8451" max="8451" width="10.42578125" style="183" customWidth="1"/>
    <col min="8452" max="8452" width="13.85546875" style="183" customWidth="1"/>
    <col min="8453" max="8453" width="13.5703125" style="183" customWidth="1"/>
    <col min="8454" max="8454" width="17.42578125" style="183" customWidth="1"/>
    <col min="8455" max="8455" width="1.140625" style="183" customWidth="1"/>
    <col min="8456" max="8456" width="0.85546875" style="183" customWidth="1"/>
    <col min="8457" max="8704" width="11.5703125" style="183"/>
    <col min="8705" max="8705" width="40.42578125" style="183" customWidth="1"/>
    <col min="8706" max="8706" width="13.28515625" style="183" customWidth="1"/>
    <col min="8707" max="8707" width="10.42578125" style="183" customWidth="1"/>
    <col min="8708" max="8708" width="13.85546875" style="183" customWidth="1"/>
    <col min="8709" max="8709" width="13.5703125" style="183" customWidth="1"/>
    <col min="8710" max="8710" width="17.42578125" style="183" customWidth="1"/>
    <col min="8711" max="8711" width="1.140625" style="183" customWidth="1"/>
    <col min="8712" max="8712" width="0.85546875" style="183" customWidth="1"/>
    <col min="8713" max="8960" width="11.5703125" style="183"/>
    <col min="8961" max="8961" width="40.42578125" style="183" customWidth="1"/>
    <col min="8962" max="8962" width="13.28515625" style="183" customWidth="1"/>
    <col min="8963" max="8963" width="10.42578125" style="183" customWidth="1"/>
    <col min="8964" max="8964" width="13.85546875" style="183" customWidth="1"/>
    <col min="8965" max="8965" width="13.5703125" style="183" customWidth="1"/>
    <col min="8966" max="8966" width="17.42578125" style="183" customWidth="1"/>
    <col min="8967" max="8967" width="1.140625" style="183" customWidth="1"/>
    <col min="8968" max="8968" width="0.85546875" style="183" customWidth="1"/>
    <col min="8969" max="9216" width="11.5703125" style="183"/>
    <col min="9217" max="9217" width="40.42578125" style="183" customWidth="1"/>
    <col min="9218" max="9218" width="13.28515625" style="183" customWidth="1"/>
    <col min="9219" max="9219" width="10.42578125" style="183" customWidth="1"/>
    <col min="9220" max="9220" width="13.85546875" style="183" customWidth="1"/>
    <col min="9221" max="9221" width="13.5703125" style="183" customWidth="1"/>
    <col min="9222" max="9222" width="17.42578125" style="183" customWidth="1"/>
    <col min="9223" max="9223" width="1.140625" style="183" customWidth="1"/>
    <col min="9224" max="9224" width="0.85546875" style="183" customWidth="1"/>
    <col min="9225" max="9472" width="11.5703125" style="183"/>
    <col min="9473" max="9473" width="40.42578125" style="183" customWidth="1"/>
    <col min="9474" max="9474" width="13.28515625" style="183" customWidth="1"/>
    <col min="9475" max="9475" width="10.42578125" style="183" customWidth="1"/>
    <col min="9476" max="9476" width="13.85546875" style="183" customWidth="1"/>
    <col min="9477" max="9477" width="13.5703125" style="183" customWidth="1"/>
    <col min="9478" max="9478" width="17.42578125" style="183" customWidth="1"/>
    <col min="9479" max="9479" width="1.140625" style="183" customWidth="1"/>
    <col min="9480" max="9480" width="0.85546875" style="183" customWidth="1"/>
    <col min="9481" max="9728" width="11.5703125" style="183"/>
    <col min="9729" max="9729" width="40.42578125" style="183" customWidth="1"/>
    <col min="9730" max="9730" width="13.28515625" style="183" customWidth="1"/>
    <col min="9731" max="9731" width="10.42578125" style="183" customWidth="1"/>
    <col min="9732" max="9732" width="13.85546875" style="183" customWidth="1"/>
    <col min="9733" max="9733" width="13.5703125" style="183" customWidth="1"/>
    <col min="9734" max="9734" width="17.42578125" style="183" customWidth="1"/>
    <col min="9735" max="9735" width="1.140625" style="183" customWidth="1"/>
    <col min="9736" max="9736" width="0.85546875" style="183" customWidth="1"/>
    <col min="9737" max="9984" width="11.5703125" style="183"/>
    <col min="9985" max="9985" width="40.42578125" style="183" customWidth="1"/>
    <col min="9986" max="9986" width="13.28515625" style="183" customWidth="1"/>
    <col min="9987" max="9987" width="10.42578125" style="183" customWidth="1"/>
    <col min="9988" max="9988" width="13.85546875" style="183" customWidth="1"/>
    <col min="9989" max="9989" width="13.5703125" style="183" customWidth="1"/>
    <col min="9990" max="9990" width="17.42578125" style="183" customWidth="1"/>
    <col min="9991" max="9991" width="1.140625" style="183" customWidth="1"/>
    <col min="9992" max="9992" width="0.85546875" style="183" customWidth="1"/>
    <col min="9993" max="10240" width="11.5703125" style="183"/>
    <col min="10241" max="10241" width="40.42578125" style="183" customWidth="1"/>
    <col min="10242" max="10242" width="13.28515625" style="183" customWidth="1"/>
    <col min="10243" max="10243" width="10.42578125" style="183" customWidth="1"/>
    <col min="10244" max="10244" width="13.85546875" style="183" customWidth="1"/>
    <col min="10245" max="10245" width="13.5703125" style="183" customWidth="1"/>
    <col min="10246" max="10246" width="17.42578125" style="183" customWidth="1"/>
    <col min="10247" max="10247" width="1.140625" style="183" customWidth="1"/>
    <col min="10248" max="10248" width="0.85546875" style="183" customWidth="1"/>
    <col min="10249" max="10496" width="11.5703125" style="183"/>
    <col min="10497" max="10497" width="40.42578125" style="183" customWidth="1"/>
    <col min="10498" max="10498" width="13.28515625" style="183" customWidth="1"/>
    <col min="10499" max="10499" width="10.42578125" style="183" customWidth="1"/>
    <col min="10500" max="10500" width="13.85546875" style="183" customWidth="1"/>
    <col min="10501" max="10501" width="13.5703125" style="183" customWidth="1"/>
    <col min="10502" max="10502" width="17.42578125" style="183" customWidth="1"/>
    <col min="10503" max="10503" width="1.140625" style="183" customWidth="1"/>
    <col min="10504" max="10504" width="0.85546875" style="183" customWidth="1"/>
    <col min="10505" max="10752" width="11.5703125" style="183"/>
    <col min="10753" max="10753" width="40.42578125" style="183" customWidth="1"/>
    <col min="10754" max="10754" width="13.28515625" style="183" customWidth="1"/>
    <col min="10755" max="10755" width="10.42578125" style="183" customWidth="1"/>
    <col min="10756" max="10756" width="13.85546875" style="183" customWidth="1"/>
    <col min="10757" max="10757" width="13.5703125" style="183" customWidth="1"/>
    <col min="10758" max="10758" width="17.42578125" style="183" customWidth="1"/>
    <col min="10759" max="10759" width="1.140625" style="183" customWidth="1"/>
    <col min="10760" max="10760" width="0.85546875" style="183" customWidth="1"/>
    <col min="10761" max="11008" width="11.5703125" style="183"/>
    <col min="11009" max="11009" width="40.42578125" style="183" customWidth="1"/>
    <col min="11010" max="11010" width="13.28515625" style="183" customWidth="1"/>
    <col min="11011" max="11011" width="10.42578125" style="183" customWidth="1"/>
    <col min="11012" max="11012" width="13.85546875" style="183" customWidth="1"/>
    <col min="11013" max="11013" width="13.5703125" style="183" customWidth="1"/>
    <col min="11014" max="11014" width="17.42578125" style="183" customWidth="1"/>
    <col min="11015" max="11015" width="1.140625" style="183" customWidth="1"/>
    <col min="11016" max="11016" width="0.85546875" style="183" customWidth="1"/>
    <col min="11017" max="11264" width="11.5703125" style="183"/>
    <col min="11265" max="11265" width="40.42578125" style="183" customWidth="1"/>
    <col min="11266" max="11266" width="13.28515625" style="183" customWidth="1"/>
    <col min="11267" max="11267" width="10.42578125" style="183" customWidth="1"/>
    <col min="11268" max="11268" width="13.85546875" style="183" customWidth="1"/>
    <col min="11269" max="11269" width="13.5703125" style="183" customWidth="1"/>
    <col min="11270" max="11270" width="17.42578125" style="183" customWidth="1"/>
    <col min="11271" max="11271" width="1.140625" style="183" customWidth="1"/>
    <col min="11272" max="11272" width="0.85546875" style="183" customWidth="1"/>
    <col min="11273" max="11520" width="11.5703125" style="183"/>
    <col min="11521" max="11521" width="40.42578125" style="183" customWidth="1"/>
    <col min="11522" max="11522" width="13.28515625" style="183" customWidth="1"/>
    <col min="11523" max="11523" width="10.42578125" style="183" customWidth="1"/>
    <col min="11524" max="11524" width="13.85546875" style="183" customWidth="1"/>
    <col min="11525" max="11525" width="13.5703125" style="183" customWidth="1"/>
    <col min="11526" max="11526" width="17.42578125" style="183" customWidth="1"/>
    <col min="11527" max="11527" width="1.140625" style="183" customWidth="1"/>
    <col min="11528" max="11528" width="0.85546875" style="183" customWidth="1"/>
    <col min="11529" max="11776" width="11.5703125" style="183"/>
    <col min="11777" max="11777" width="40.42578125" style="183" customWidth="1"/>
    <col min="11778" max="11778" width="13.28515625" style="183" customWidth="1"/>
    <col min="11779" max="11779" width="10.42578125" style="183" customWidth="1"/>
    <col min="11780" max="11780" width="13.85546875" style="183" customWidth="1"/>
    <col min="11781" max="11781" width="13.5703125" style="183" customWidth="1"/>
    <col min="11782" max="11782" width="17.42578125" style="183" customWidth="1"/>
    <col min="11783" max="11783" width="1.140625" style="183" customWidth="1"/>
    <col min="11784" max="11784" width="0.85546875" style="183" customWidth="1"/>
    <col min="11785" max="12032" width="11.5703125" style="183"/>
    <col min="12033" max="12033" width="40.42578125" style="183" customWidth="1"/>
    <col min="12034" max="12034" width="13.28515625" style="183" customWidth="1"/>
    <col min="12035" max="12035" width="10.42578125" style="183" customWidth="1"/>
    <col min="12036" max="12036" width="13.85546875" style="183" customWidth="1"/>
    <col min="12037" max="12037" width="13.5703125" style="183" customWidth="1"/>
    <col min="12038" max="12038" width="17.42578125" style="183" customWidth="1"/>
    <col min="12039" max="12039" width="1.140625" style="183" customWidth="1"/>
    <col min="12040" max="12040" width="0.85546875" style="183" customWidth="1"/>
    <col min="12041" max="12288" width="11.5703125" style="183"/>
    <col min="12289" max="12289" width="40.42578125" style="183" customWidth="1"/>
    <col min="12290" max="12290" width="13.28515625" style="183" customWidth="1"/>
    <col min="12291" max="12291" width="10.42578125" style="183" customWidth="1"/>
    <col min="12292" max="12292" width="13.85546875" style="183" customWidth="1"/>
    <col min="12293" max="12293" width="13.5703125" style="183" customWidth="1"/>
    <col min="12294" max="12294" width="17.42578125" style="183" customWidth="1"/>
    <col min="12295" max="12295" width="1.140625" style="183" customWidth="1"/>
    <col min="12296" max="12296" width="0.85546875" style="183" customWidth="1"/>
    <col min="12297" max="12544" width="11.5703125" style="183"/>
    <col min="12545" max="12545" width="40.42578125" style="183" customWidth="1"/>
    <col min="12546" max="12546" width="13.28515625" style="183" customWidth="1"/>
    <col min="12547" max="12547" width="10.42578125" style="183" customWidth="1"/>
    <col min="12548" max="12548" width="13.85546875" style="183" customWidth="1"/>
    <col min="12549" max="12549" width="13.5703125" style="183" customWidth="1"/>
    <col min="12550" max="12550" width="17.42578125" style="183" customWidth="1"/>
    <col min="12551" max="12551" width="1.140625" style="183" customWidth="1"/>
    <col min="12552" max="12552" width="0.85546875" style="183" customWidth="1"/>
    <col min="12553" max="12800" width="11.5703125" style="183"/>
    <col min="12801" max="12801" width="40.42578125" style="183" customWidth="1"/>
    <col min="12802" max="12802" width="13.28515625" style="183" customWidth="1"/>
    <col min="12803" max="12803" width="10.42578125" style="183" customWidth="1"/>
    <col min="12804" max="12804" width="13.85546875" style="183" customWidth="1"/>
    <col min="12805" max="12805" width="13.5703125" style="183" customWidth="1"/>
    <col min="12806" max="12806" width="17.42578125" style="183" customWidth="1"/>
    <col min="12807" max="12807" width="1.140625" style="183" customWidth="1"/>
    <col min="12808" max="12808" width="0.85546875" style="183" customWidth="1"/>
    <col min="12809" max="13056" width="11.5703125" style="183"/>
    <col min="13057" max="13057" width="40.42578125" style="183" customWidth="1"/>
    <col min="13058" max="13058" width="13.28515625" style="183" customWidth="1"/>
    <col min="13059" max="13059" width="10.42578125" style="183" customWidth="1"/>
    <col min="13060" max="13060" width="13.85546875" style="183" customWidth="1"/>
    <col min="13061" max="13061" width="13.5703125" style="183" customWidth="1"/>
    <col min="13062" max="13062" width="17.42578125" style="183" customWidth="1"/>
    <col min="13063" max="13063" width="1.140625" style="183" customWidth="1"/>
    <col min="13064" max="13064" width="0.85546875" style="183" customWidth="1"/>
    <col min="13065" max="13312" width="11.5703125" style="183"/>
    <col min="13313" max="13313" width="40.42578125" style="183" customWidth="1"/>
    <col min="13314" max="13314" width="13.28515625" style="183" customWidth="1"/>
    <col min="13315" max="13315" width="10.42578125" style="183" customWidth="1"/>
    <col min="13316" max="13316" width="13.85546875" style="183" customWidth="1"/>
    <col min="13317" max="13317" width="13.5703125" style="183" customWidth="1"/>
    <col min="13318" max="13318" width="17.42578125" style="183" customWidth="1"/>
    <col min="13319" max="13319" width="1.140625" style="183" customWidth="1"/>
    <col min="13320" max="13320" width="0.85546875" style="183" customWidth="1"/>
    <col min="13321" max="13568" width="11.5703125" style="183"/>
    <col min="13569" max="13569" width="40.42578125" style="183" customWidth="1"/>
    <col min="13570" max="13570" width="13.28515625" style="183" customWidth="1"/>
    <col min="13571" max="13571" width="10.42578125" style="183" customWidth="1"/>
    <col min="13572" max="13572" width="13.85546875" style="183" customWidth="1"/>
    <col min="13573" max="13573" width="13.5703125" style="183" customWidth="1"/>
    <col min="13574" max="13574" width="17.42578125" style="183" customWidth="1"/>
    <col min="13575" max="13575" width="1.140625" style="183" customWidth="1"/>
    <col min="13576" max="13576" width="0.85546875" style="183" customWidth="1"/>
    <col min="13577" max="13824" width="11.5703125" style="183"/>
    <col min="13825" max="13825" width="40.42578125" style="183" customWidth="1"/>
    <col min="13826" max="13826" width="13.28515625" style="183" customWidth="1"/>
    <col min="13827" max="13827" width="10.42578125" style="183" customWidth="1"/>
    <col min="13828" max="13828" width="13.85546875" style="183" customWidth="1"/>
    <col min="13829" max="13829" width="13.5703125" style="183" customWidth="1"/>
    <col min="13830" max="13830" width="17.42578125" style="183" customWidth="1"/>
    <col min="13831" max="13831" width="1.140625" style="183" customWidth="1"/>
    <col min="13832" max="13832" width="0.85546875" style="183" customWidth="1"/>
    <col min="13833" max="14080" width="11.5703125" style="183"/>
    <col min="14081" max="14081" width="40.42578125" style="183" customWidth="1"/>
    <col min="14082" max="14082" width="13.28515625" style="183" customWidth="1"/>
    <col min="14083" max="14083" width="10.42578125" style="183" customWidth="1"/>
    <col min="14084" max="14084" width="13.85546875" style="183" customWidth="1"/>
    <col min="14085" max="14085" width="13.5703125" style="183" customWidth="1"/>
    <col min="14086" max="14086" width="17.42578125" style="183" customWidth="1"/>
    <col min="14087" max="14087" width="1.140625" style="183" customWidth="1"/>
    <col min="14088" max="14088" width="0.85546875" style="183" customWidth="1"/>
    <col min="14089" max="14336" width="11.5703125" style="183"/>
    <col min="14337" max="14337" width="40.42578125" style="183" customWidth="1"/>
    <col min="14338" max="14338" width="13.28515625" style="183" customWidth="1"/>
    <col min="14339" max="14339" width="10.42578125" style="183" customWidth="1"/>
    <col min="14340" max="14340" width="13.85546875" style="183" customWidth="1"/>
    <col min="14341" max="14341" width="13.5703125" style="183" customWidth="1"/>
    <col min="14342" max="14342" width="17.42578125" style="183" customWidth="1"/>
    <col min="14343" max="14343" width="1.140625" style="183" customWidth="1"/>
    <col min="14344" max="14344" width="0.85546875" style="183" customWidth="1"/>
    <col min="14345" max="14592" width="11.5703125" style="183"/>
    <col min="14593" max="14593" width="40.42578125" style="183" customWidth="1"/>
    <col min="14594" max="14594" width="13.28515625" style="183" customWidth="1"/>
    <col min="14595" max="14595" width="10.42578125" style="183" customWidth="1"/>
    <col min="14596" max="14596" width="13.85546875" style="183" customWidth="1"/>
    <col min="14597" max="14597" width="13.5703125" style="183" customWidth="1"/>
    <col min="14598" max="14598" width="17.42578125" style="183" customWidth="1"/>
    <col min="14599" max="14599" width="1.140625" style="183" customWidth="1"/>
    <col min="14600" max="14600" width="0.85546875" style="183" customWidth="1"/>
    <col min="14601" max="14848" width="11.5703125" style="183"/>
    <col min="14849" max="14849" width="40.42578125" style="183" customWidth="1"/>
    <col min="14850" max="14850" width="13.28515625" style="183" customWidth="1"/>
    <col min="14851" max="14851" width="10.42578125" style="183" customWidth="1"/>
    <col min="14852" max="14852" width="13.85546875" style="183" customWidth="1"/>
    <col min="14853" max="14853" width="13.5703125" style="183" customWidth="1"/>
    <col min="14854" max="14854" width="17.42578125" style="183" customWidth="1"/>
    <col min="14855" max="14855" width="1.140625" style="183" customWidth="1"/>
    <col min="14856" max="14856" width="0.85546875" style="183" customWidth="1"/>
    <col min="14857" max="15104" width="11.5703125" style="183"/>
    <col min="15105" max="15105" width="40.42578125" style="183" customWidth="1"/>
    <col min="15106" max="15106" width="13.28515625" style="183" customWidth="1"/>
    <col min="15107" max="15107" width="10.42578125" style="183" customWidth="1"/>
    <col min="15108" max="15108" width="13.85546875" style="183" customWidth="1"/>
    <col min="15109" max="15109" width="13.5703125" style="183" customWidth="1"/>
    <col min="15110" max="15110" width="17.42578125" style="183" customWidth="1"/>
    <col min="15111" max="15111" width="1.140625" style="183" customWidth="1"/>
    <col min="15112" max="15112" width="0.85546875" style="183" customWidth="1"/>
    <col min="15113" max="15360" width="11.5703125" style="183"/>
    <col min="15361" max="15361" width="40.42578125" style="183" customWidth="1"/>
    <col min="15362" max="15362" width="13.28515625" style="183" customWidth="1"/>
    <col min="15363" max="15363" width="10.42578125" style="183" customWidth="1"/>
    <col min="15364" max="15364" width="13.85546875" style="183" customWidth="1"/>
    <col min="15365" max="15365" width="13.5703125" style="183" customWidth="1"/>
    <col min="15366" max="15366" width="17.42578125" style="183" customWidth="1"/>
    <col min="15367" max="15367" width="1.140625" style="183" customWidth="1"/>
    <col min="15368" max="15368" width="0.85546875" style="183" customWidth="1"/>
    <col min="15369" max="15616" width="11.5703125" style="183"/>
    <col min="15617" max="15617" width="40.42578125" style="183" customWidth="1"/>
    <col min="15618" max="15618" width="13.28515625" style="183" customWidth="1"/>
    <col min="15619" max="15619" width="10.42578125" style="183" customWidth="1"/>
    <col min="15620" max="15620" width="13.85546875" style="183" customWidth="1"/>
    <col min="15621" max="15621" width="13.5703125" style="183" customWidth="1"/>
    <col min="15622" max="15622" width="17.42578125" style="183" customWidth="1"/>
    <col min="15623" max="15623" width="1.140625" style="183" customWidth="1"/>
    <col min="15624" max="15624" width="0.85546875" style="183" customWidth="1"/>
    <col min="15625" max="15872" width="11.5703125" style="183"/>
    <col min="15873" max="15873" width="40.42578125" style="183" customWidth="1"/>
    <col min="15874" max="15874" width="13.28515625" style="183" customWidth="1"/>
    <col min="15875" max="15875" width="10.42578125" style="183" customWidth="1"/>
    <col min="15876" max="15876" width="13.85546875" style="183" customWidth="1"/>
    <col min="15877" max="15877" width="13.5703125" style="183" customWidth="1"/>
    <col min="15878" max="15878" width="17.42578125" style="183" customWidth="1"/>
    <col min="15879" max="15879" width="1.140625" style="183" customWidth="1"/>
    <col min="15880" max="15880" width="0.85546875" style="183" customWidth="1"/>
    <col min="15881" max="16128" width="11.5703125" style="183"/>
    <col min="16129" max="16129" width="40.42578125" style="183" customWidth="1"/>
    <col min="16130" max="16130" width="13.28515625" style="183" customWidth="1"/>
    <col min="16131" max="16131" width="10.42578125" style="183" customWidth="1"/>
    <col min="16132" max="16132" width="13.85546875" style="183" customWidth="1"/>
    <col min="16133" max="16133" width="13.5703125" style="183" customWidth="1"/>
    <col min="16134" max="16134" width="17.42578125" style="183" customWidth="1"/>
    <col min="16135" max="16135" width="1.140625" style="183" customWidth="1"/>
    <col min="16136" max="16136" width="0.85546875" style="183" customWidth="1"/>
    <col min="16137" max="16384" width="11.5703125" style="183"/>
  </cols>
  <sheetData>
    <row r="1" spans="1:9" ht="11.25" customHeight="1">
      <c r="A1" s="315"/>
      <c r="B1" s="315"/>
      <c r="C1" s="315"/>
      <c r="D1" s="315"/>
      <c r="E1" s="315"/>
      <c r="F1" s="315"/>
    </row>
    <row r="2" spans="1:9" ht="11.25" customHeight="1">
      <c r="B2" s="315"/>
      <c r="C2" s="315"/>
      <c r="D2" s="315"/>
      <c r="E2" s="315"/>
      <c r="F2" s="315"/>
    </row>
    <row r="3" spans="1:9" ht="15" customHeight="1">
      <c r="A3" s="678" t="s">
        <v>326</v>
      </c>
      <c r="B3" s="678"/>
      <c r="C3" s="678"/>
      <c r="D3" s="678"/>
      <c r="E3" s="678"/>
      <c r="F3" s="678"/>
      <c r="G3" s="316"/>
      <c r="H3" s="316"/>
      <c r="I3" s="316"/>
    </row>
    <row r="4" spans="1:9" ht="12.75" customHeight="1">
      <c r="A4" s="663" t="s">
        <v>612</v>
      </c>
      <c r="B4" s="663"/>
      <c r="C4" s="663"/>
      <c r="D4" s="663"/>
      <c r="E4" s="663"/>
      <c r="F4" s="663"/>
      <c r="G4" s="316"/>
      <c r="H4" s="316"/>
      <c r="I4" s="316"/>
    </row>
    <row r="5" spans="1:9" s="239" customFormat="1" ht="12.75" customHeight="1">
      <c r="A5" s="657" t="s">
        <v>389</v>
      </c>
      <c r="B5" s="657"/>
      <c r="C5" s="657"/>
      <c r="D5" s="657"/>
      <c r="E5" s="657"/>
      <c r="F5" s="657"/>
    </row>
    <row r="6" spans="1:9" s="239" customFormat="1" ht="12.75" customHeight="1">
      <c r="A6" s="657" t="s">
        <v>1</v>
      </c>
      <c r="B6" s="657"/>
      <c r="C6" s="657"/>
      <c r="D6" s="657"/>
      <c r="E6" s="657"/>
      <c r="F6" s="657"/>
    </row>
    <row r="7" spans="1:9" s="239" customFormat="1" ht="12.75" customHeight="1">
      <c r="A7" s="316"/>
      <c r="B7" s="316"/>
      <c r="C7" s="316"/>
      <c r="D7" s="316"/>
      <c r="E7" s="316"/>
      <c r="F7" s="317" t="s">
        <v>390</v>
      </c>
    </row>
    <row r="9" spans="1:9" ht="11.25" customHeight="1">
      <c r="A9" s="666" t="s">
        <v>58</v>
      </c>
      <c r="B9" s="665" t="s">
        <v>391</v>
      </c>
      <c r="C9" s="665" t="s">
        <v>392</v>
      </c>
      <c r="D9" s="665" t="s">
        <v>374</v>
      </c>
      <c r="E9" s="679">
        <v>43555</v>
      </c>
      <c r="F9" s="679">
        <v>43190</v>
      </c>
    </row>
    <row r="10" spans="1:9" ht="30.75" customHeight="1">
      <c r="A10" s="666"/>
      <c r="B10" s="665"/>
      <c r="C10" s="665"/>
      <c r="D10" s="665"/>
      <c r="E10" s="665"/>
      <c r="F10" s="665"/>
    </row>
    <row r="11" spans="1:9" ht="11.25" hidden="1" customHeight="1">
      <c r="A11" s="181"/>
      <c r="B11" s="321"/>
      <c r="C11" s="321"/>
      <c r="D11" s="321"/>
      <c r="E11" s="321"/>
      <c r="F11" s="321"/>
    </row>
    <row r="12" spans="1:9" ht="11.25" hidden="1" customHeight="1">
      <c r="A12" s="181" t="s">
        <v>393</v>
      </c>
      <c r="B12" s="327"/>
      <c r="C12" s="327"/>
      <c r="D12" s="327"/>
      <c r="E12" s="327"/>
      <c r="F12" s="327"/>
    </row>
    <row r="13" spans="1:9" ht="11.25" hidden="1" customHeight="1">
      <c r="A13" s="181" t="s">
        <v>383</v>
      </c>
      <c r="B13" s="327">
        <v>0</v>
      </c>
      <c r="C13" s="327">
        <v>0</v>
      </c>
      <c r="D13" s="327">
        <v>0</v>
      </c>
      <c r="E13" s="327">
        <v>0</v>
      </c>
      <c r="F13" s="327">
        <v>0</v>
      </c>
    </row>
    <row r="14" spans="1:9" ht="11.25" hidden="1" customHeight="1">
      <c r="A14" s="181"/>
      <c r="B14" s="327"/>
      <c r="C14" s="327"/>
      <c r="D14" s="327"/>
      <c r="E14" s="327"/>
      <c r="F14" s="327"/>
    </row>
    <row r="15" spans="1:9" ht="12.75" hidden="1" customHeight="1">
      <c r="A15" s="346"/>
      <c r="B15" s="680">
        <f>+B13</f>
        <v>0</v>
      </c>
      <c r="C15" s="680">
        <f>+C13</f>
        <v>0</v>
      </c>
      <c r="D15" s="680">
        <f>+D13</f>
        <v>0</v>
      </c>
      <c r="E15" s="680">
        <f>+E13</f>
        <v>0</v>
      </c>
      <c r="F15" s="680">
        <f>+F13</f>
        <v>0</v>
      </c>
    </row>
    <row r="16" spans="1:9" ht="11.25" hidden="1" customHeight="1">
      <c r="A16" s="347" t="s">
        <v>394</v>
      </c>
      <c r="B16" s="680"/>
      <c r="C16" s="680"/>
      <c r="D16" s="680"/>
      <c r="E16" s="680"/>
      <c r="F16" s="680"/>
    </row>
    <row r="17" spans="1:6" ht="11.25" customHeight="1">
      <c r="A17" s="181"/>
      <c r="B17" s="327"/>
      <c r="C17" s="327"/>
      <c r="D17" s="327"/>
      <c r="E17" s="327"/>
      <c r="F17" s="327"/>
    </row>
    <row r="18" spans="1:6" ht="11.25" hidden="1" customHeight="1">
      <c r="A18" s="181"/>
      <c r="B18" s="327"/>
      <c r="C18" s="327"/>
      <c r="D18" s="327"/>
      <c r="E18" s="327"/>
      <c r="F18" s="327"/>
    </row>
    <row r="19" spans="1:6" ht="11.25" customHeight="1">
      <c r="A19" s="348" t="s">
        <v>393</v>
      </c>
      <c r="B19" s="349">
        <f>SUM(B20:B31)</f>
        <v>1001561639</v>
      </c>
      <c r="C19" s="350"/>
      <c r="D19" s="349">
        <f>SUM(D20:D31)</f>
        <v>1001561639</v>
      </c>
      <c r="E19" s="349">
        <f>SUM(E20:E31)</f>
        <v>1001561639</v>
      </c>
      <c r="F19" s="349">
        <f>SUM(F20:F31)</f>
        <v>550341585</v>
      </c>
    </row>
    <row r="20" spans="1:6" ht="11.25" hidden="1" customHeight="1">
      <c r="A20" s="351" t="s">
        <v>395</v>
      </c>
      <c r="B20" s="352">
        <v>0</v>
      </c>
      <c r="C20" s="353"/>
      <c r="D20" s="353">
        <f t="shared" ref="D20:D30" si="0">+B20</f>
        <v>0</v>
      </c>
      <c r="E20" s="352">
        <f t="shared" ref="E20:E30" si="1">+D20</f>
        <v>0</v>
      </c>
      <c r="F20" s="353">
        <v>0</v>
      </c>
    </row>
    <row r="21" spans="1:6" ht="11.25" hidden="1" customHeight="1">
      <c r="A21" s="354" t="s">
        <v>396</v>
      </c>
      <c r="B21" s="355">
        <v>0</v>
      </c>
      <c r="C21" s="356"/>
      <c r="D21" s="356">
        <f t="shared" si="0"/>
        <v>0</v>
      </c>
      <c r="E21" s="356">
        <f t="shared" si="1"/>
        <v>0</v>
      </c>
      <c r="F21" s="356">
        <v>0</v>
      </c>
    </row>
    <row r="22" spans="1:6" ht="11.25" hidden="1" customHeight="1">
      <c r="A22" s="357" t="s">
        <v>397</v>
      </c>
      <c r="B22" s="358">
        <v>0</v>
      </c>
      <c r="C22" s="359"/>
      <c r="D22" s="359">
        <f t="shared" si="0"/>
        <v>0</v>
      </c>
      <c r="E22" s="359">
        <f t="shared" si="1"/>
        <v>0</v>
      </c>
      <c r="F22" s="359">
        <v>0</v>
      </c>
    </row>
    <row r="23" spans="1:6" ht="11.25" hidden="1" customHeight="1">
      <c r="A23" s="357" t="s">
        <v>398</v>
      </c>
      <c r="B23" s="358">
        <v>0</v>
      </c>
      <c r="C23" s="359"/>
      <c r="D23" s="359">
        <f t="shared" si="0"/>
        <v>0</v>
      </c>
      <c r="E23" s="359">
        <f t="shared" si="1"/>
        <v>0</v>
      </c>
      <c r="F23" s="359">
        <v>0</v>
      </c>
    </row>
    <row r="24" spans="1:6" ht="11.25" hidden="1" customHeight="1">
      <c r="A24" s="357" t="s">
        <v>399</v>
      </c>
      <c r="B24" s="358">
        <v>0</v>
      </c>
      <c r="C24" s="359"/>
      <c r="D24" s="359">
        <f t="shared" si="0"/>
        <v>0</v>
      </c>
      <c r="E24" s="359">
        <f t="shared" si="1"/>
        <v>0</v>
      </c>
      <c r="F24" s="359">
        <v>0</v>
      </c>
    </row>
    <row r="25" spans="1:6" ht="11.25" hidden="1" customHeight="1">
      <c r="A25" s="357" t="s">
        <v>400</v>
      </c>
      <c r="B25" s="358">
        <v>0</v>
      </c>
      <c r="C25" s="359"/>
      <c r="D25" s="359">
        <f t="shared" si="0"/>
        <v>0</v>
      </c>
      <c r="E25" s="359">
        <f t="shared" si="1"/>
        <v>0</v>
      </c>
      <c r="F25" s="359">
        <v>0</v>
      </c>
    </row>
    <row r="26" spans="1:6" ht="11.25" hidden="1" customHeight="1">
      <c r="A26" s="357" t="s">
        <v>401</v>
      </c>
      <c r="B26" s="358">
        <v>0</v>
      </c>
      <c r="C26" s="359"/>
      <c r="D26" s="359">
        <f t="shared" si="0"/>
        <v>0</v>
      </c>
      <c r="E26" s="359">
        <f t="shared" si="1"/>
        <v>0</v>
      </c>
      <c r="F26" s="359">
        <v>0</v>
      </c>
    </row>
    <row r="27" spans="1:6" ht="11.25" hidden="1" customHeight="1">
      <c r="A27" s="357" t="s">
        <v>402</v>
      </c>
      <c r="B27" s="358">
        <v>0</v>
      </c>
      <c r="C27" s="359"/>
      <c r="D27" s="359">
        <f t="shared" si="0"/>
        <v>0</v>
      </c>
      <c r="E27" s="359">
        <f t="shared" si="1"/>
        <v>0</v>
      </c>
      <c r="F27" s="359">
        <v>0</v>
      </c>
    </row>
    <row r="28" spans="1:6" ht="10.5" hidden="1" customHeight="1">
      <c r="A28" s="351" t="s">
        <v>401</v>
      </c>
      <c r="B28" s="352">
        <v>0</v>
      </c>
      <c r="C28" s="353"/>
      <c r="D28" s="353">
        <f t="shared" si="0"/>
        <v>0</v>
      </c>
      <c r="E28" s="353">
        <f t="shared" si="1"/>
        <v>0</v>
      </c>
      <c r="F28" s="353">
        <v>0</v>
      </c>
    </row>
    <row r="29" spans="1:6" ht="11.25" customHeight="1">
      <c r="A29" s="677" t="s">
        <v>403</v>
      </c>
      <c r="B29" s="360"/>
      <c r="C29" s="361"/>
      <c r="D29" s="360"/>
      <c r="E29" s="360"/>
      <c r="F29" s="361"/>
    </row>
    <row r="30" spans="1:6" ht="11.25" customHeight="1">
      <c r="A30" s="677"/>
      <c r="B30" s="362">
        <v>0</v>
      </c>
      <c r="C30" s="363"/>
      <c r="D30" s="362">
        <f t="shared" si="0"/>
        <v>0</v>
      </c>
      <c r="E30" s="362">
        <f t="shared" si="1"/>
        <v>0</v>
      </c>
      <c r="F30" s="364">
        <v>551122405</v>
      </c>
    </row>
    <row r="31" spans="1:6" ht="12.75" customHeight="1">
      <c r="A31" s="180" t="s">
        <v>223</v>
      </c>
      <c r="B31" s="360">
        <v>1001561639</v>
      </c>
      <c r="C31" s="360"/>
      <c r="D31" s="359">
        <f>+B31</f>
        <v>1001561639</v>
      </c>
      <c r="E31" s="358">
        <f>+D31</f>
        <v>1001561639</v>
      </c>
      <c r="F31" s="360">
        <v>-780820</v>
      </c>
    </row>
    <row r="32" spans="1:6" ht="12.75" customHeight="1">
      <c r="A32" s="348" t="s">
        <v>404</v>
      </c>
      <c r="B32" s="365">
        <f>+B44+B45+B46+B47+B48</f>
        <v>196219743</v>
      </c>
      <c r="C32" s="361"/>
      <c r="D32" s="365">
        <f>+D44+D45+D46+D47+D48</f>
        <v>196219743</v>
      </c>
      <c r="E32" s="365">
        <f>+E44+E45+E46+E47+E48</f>
        <v>196219743</v>
      </c>
      <c r="F32" s="365">
        <f>+F44+F45+F46+F47+F48</f>
        <v>6020435616</v>
      </c>
    </row>
    <row r="33" spans="1:6" ht="10.5" hidden="1" customHeight="1">
      <c r="A33" s="354" t="s">
        <v>405</v>
      </c>
      <c r="B33" s="355">
        <v>0</v>
      </c>
      <c r="C33" s="356"/>
      <c r="D33" s="356">
        <f t="shared" ref="D33:D45" si="2">+B33</f>
        <v>0</v>
      </c>
      <c r="E33" s="355">
        <f t="shared" ref="E33:E45" si="3">+D33</f>
        <v>0</v>
      </c>
      <c r="F33" s="355">
        <f>+E33</f>
        <v>0</v>
      </c>
    </row>
    <row r="34" spans="1:6" ht="11.25" hidden="1" customHeight="1">
      <c r="A34" s="354" t="s">
        <v>406</v>
      </c>
      <c r="B34" s="355">
        <v>0</v>
      </c>
      <c r="C34" s="356"/>
      <c r="D34" s="356">
        <f t="shared" si="2"/>
        <v>0</v>
      </c>
      <c r="E34" s="355">
        <f t="shared" si="3"/>
        <v>0</v>
      </c>
      <c r="F34" s="356">
        <v>0</v>
      </c>
    </row>
    <row r="35" spans="1:6" ht="11.25" hidden="1" customHeight="1">
      <c r="A35" s="357" t="s">
        <v>397</v>
      </c>
      <c r="B35" s="358">
        <v>0</v>
      </c>
      <c r="C35" s="359"/>
      <c r="D35" s="359">
        <f t="shared" si="2"/>
        <v>0</v>
      </c>
      <c r="E35" s="358">
        <f t="shared" si="3"/>
        <v>0</v>
      </c>
      <c r="F35" s="359">
        <v>0</v>
      </c>
    </row>
    <row r="36" spans="1:6" ht="11.25" hidden="1" customHeight="1">
      <c r="A36" s="357" t="s">
        <v>137</v>
      </c>
      <c r="B36" s="358">
        <v>0</v>
      </c>
      <c r="C36" s="359"/>
      <c r="D36" s="359">
        <f t="shared" si="2"/>
        <v>0</v>
      </c>
      <c r="E36" s="358">
        <f t="shared" si="3"/>
        <v>0</v>
      </c>
      <c r="F36" s="359">
        <v>0</v>
      </c>
    </row>
    <row r="37" spans="1:6" ht="11.25" hidden="1" customHeight="1">
      <c r="A37" s="357" t="s">
        <v>138</v>
      </c>
      <c r="B37" s="358">
        <v>0</v>
      </c>
      <c r="C37" s="359"/>
      <c r="D37" s="359">
        <f t="shared" si="2"/>
        <v>0</v>
      </c>
      <c r="E37" s="358">
        <f t="shared" si="3"/>
        <v>0</v>
      </c>
      <c r="F37" s="359">
        <v>0</v>
      </c>
    </row>
    <row r="38" spans="1:6" ht="11.25" hidden="1" customHeight="1">
      <c r="A38" s="357" t="s">
        <v>407</v>
      </c>
      <c r="B38" s="358">
        <v>0</v>
      </c>
      <c r="C38" s="359"/>
      <c r="D38" s="359">
        <f t="shared" si="2"/>
        <v>0</v>
      </c>
      <c r="E38" s="358">
        <f t="shared" si="3"/>
        <v>0</v>
      </c>
      <c r="F38" s="359">
        <v>0</v>
      </c>
    </row>
    <row r="39" spans="1:6" ht="11.25" hidden="1" customHeight="1">
      <c r="A39" s="357" t="s">
        <v>408</v>
      </c>
      <c r="B39" s="358">
        <v>0</v>
      </c>
      <c r="C39" s="359"/>
      <c r="D39" s="359">
        <f t="shared" si="2"/>
        <v>0</v>
      </c>
      <c r="E39" s="358">
        <f t="shared" si="3"/>
        <v>0</v>
      </c>
      <c r="F39" s="359">
        <v>0</v>
      </c>
    </row>
    <row r="40" spans="1:6" ht="11.25" hidden="1" customHeight="1">
      <c r="A40" s="357" t="s">
        <v>141</v>
      </c>
      <c r="B40" s="358">
        <v>0</v>
      </c>
      <c r="C40" s="359"/>
      <c r="D40" s="359">
        <f t="shared" si="2"/>
        <v>0</v>
      </c>
      <c r="E40" s="358">
        <f t="shared" si="3"/>
        <v>0</v>
      </c>
      <c r="F40" s="359">
        <v>0</v>
      </c>
    </row>
    <row r="41" spans="1:6" ht="11.25" hidden="1" customHeight="1">
      <c r="A41" s="357" t="s">
        <v>409</v>
      </c>
      <c r="B41" s="358">
        <v>0</v>
      </c>
      <c r="C41" s="359"/>
      <c r="D41" s="359">
        <f t="shared" si="2"/>
        <v>0</v>
      </c>
      <c r="E41" s="358">
        <f t="shared" si="3"/>
        <v>0</v>
      </c>
      <c r="F41" s="359">
        <v>0</v>
      </c>
    </row>
    <row r="42" spans="1:6" ht="11.25" hidden="1" customHeight="1">
      <c r="A42" s="357" t="s">
        <v>410</v>
      </c>
      <c r="B42" s="358">
        <v>0</v>
      </c>
      <c r="C42" s="359"/>
      <c r="D42" s="359">
        <f t="shared" si="2"/>
        <v>0</v>
      </c>
      <c r="E42" s="358">
        <f t="shared" si="3"/>
        <v>0</v>
      </c>
      <c r="F42" s="359">
        <v>0</v>
      </c>
    </row>
    <row r="43" spans="1:6" ht="11.25" hidden="1" customHeight="1">
      <c r="A43" s="357" t="s">
        <v>411</v>
      </c>
      <c r="B43" s="358">
        <v>0</v>
      </c>
      <c r="C43" s="359"/>
      <c r="D43" s="359">
        <f t="shared" si="2"/>
        <v>0</v>
      </c>
      <c r="E43" s="358">
        <f t="shared" si="3"/>
        <v>0</v>
      </c>
      <c r="F43" s="359">
        <v>0</v>
      </c>
    </row>
    <row r="44" spans="1:6" ht="11.25" customHeight="1">
      <c r="A44" s="357" t="s">
        <v>412</v>
      </c>
      <c r="B44" s="358">
        <v>0</v>
      </c>
      <c r="C44" s="359"/>
      <c r="D44" s="359">
        <f t="shared" si="2"/>
        <v>0</v>
      </c>
      <c r="E44" s="358">
        <f t="shared" si="3"/>
        <v>0</v>
      </c>
      <c r="F44" s="359">
        <v>362501746</v>
      </c>
    </row>
    <row r="45" spans="1:6" ht="11.25" customHeight="1">
      <c r="A45" s="357" t="s">
        <v>413</v>
      </c>
      <c r="B45" s="358">
        <v>196219743</v>
      </c>
      <c r="C45" s="359"/>
      <c r="D45" s="359">
        <f t="shared" si="2"/>
        <v>196219743</v>
      </c>
      <c r="E45" s="358">
        <f t="shared" si="3"/>
        <v>196219743</v>
      </c>
      <c r="F45" s="359">
        <v>459260229</v>
      </c>
    </row>
    <row r="46" spans="1:6" ht="11.25" customHeight="1">
      <c r="A46" s="357" t="s">
        <v>573</v>
      </c>
      <c r="B46" s="358">
        <v>0</v>
      </c>
      <c r="C46" s="359"/>
      <c r="D46" s="359">
        <f>+B46</f>
        <v>0</v>
      </c>
      <c r="E46" s="358">
        <f>+D46</f>
        <v>0</v>
      </c>
      <c r="F46" s="359">
        <v>2197112000</v>
      </c>
    </row>
    <row r="47" spans="1:6" ht="12" customHeight="1">
      <c r="A47" s="357" t="s">
        <v>177</v>
      </c>
      <c r="B47" s="360"/>
      <c r="C47" s="358"/>
      <c r="D47" s="359">
        <f>+B47</f>
        <v>0</v>
      </c>
      <c r="E47" s="358">
        <f>+D47</f>
        <v>0</v>
      </c>
      <c r="F47" s="358">
        <v>2000000000</v>
      </c>
    </row>
    <row r="48" spans="1:6" ht="12.75" customHeight="1">
      <c r="A48" s="180" t="s">
        <v>223</v>
      </c>
      <c r="B48" s="360">
        <v>0</v>
      </c>
      <c r="C48" s="360"/>
      <c r="D48" s="359">
        <f>+B48</f>
        <v>0</v>
      </c>
      <c r="E48" s="358">
        <f>+D48</f>
        <v>0</v>
      </c>
      <c r="F48" s="360">
        <v>1001561641</v>
      </c>
    </row>
    <row r="49" spans="1:6" ht="11.25" customHeight="1">
      <c r="A49" s="347"/>
      <c r="B49" s="366"/>
      <c r="C49" s="366"/>
      <c r="D49" s="366"/>
      <c r="E49" s="366"/>
      <c r="F49" s="367"/>
    </row>
    <row r="50" spans="1:6" ht="11.25" customHeight="1">
      <c r="A50" s="184" t="s">
        <v>414</v>
      </c>
      <c r="B50" s="368">
        <f>+B32+B19</f>
        <v>1197781382</v>
      </c>
      <c r="C50" s="368">
        <f>+C32+C19</f>
        <v>0</v>
      </c>
      <c r="D50" s="368">
        <f>+D32+D19</f>
        <v>1197781382</v>
      </c>
      <c r="E50" s="368">
        <f>+E32+E19</f>
        <v>1197781382</v>
      </c>
      <c r="F50" s="369">
        <f>+F32+F19</f>
        <v>6570777201</v>
      </c>
    </row>
  </sheetData>
  <sheetProtection selectLockedCells="1" selectUnlockedCells="1"/>
  <mergeCells count="16">
    <mergeCell ref="A29:A30"/>
    <mergeCell ref="A3:F3"/>
    <mergeCell ref="A4:F4"/>
    <mergeCell ref="A5:F5"/>
    <mergeCell ref="A6:F6"/>
    <mergeCell ref="A9:A10"/>
    <mergeCell ref="B9:B10"/>
    <mergeCell ref="C9:C10"/>
    <mergeCell ref="D9:D10"/>
    <mergeCell ref="E9:E10"/>
    <mergeCell ref="F9:F10"/>
    <mergeCell ref="B15:B16"/>
    <mergeCell ref="C15:C16"/>
    <mergeCell ref="D15:D16"/>
    <mergeCell ref="E15:E16"/>
    <mergeCell ref="F15:F16"/>
  </mergeCells>
  <pageMargins left="0.69027777777777777" right="0.25" top="1.575" bottom="0.98402777777777772" header="0.51180555555555551" footer="0.51180555555555551"/>
  <pageSetup paperSize="9" scale="80" firstPageNumber="0" orientation="portrait" r:id="rId1"/>
  <headerFooter alignWithMargins="0"/>
  <ignoredErrors>
    <ignoredError sqref="D33:E45 D46:E49" formula="1"/>
  </ignoredErrors>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InsZAuyGRyKpFna8NBD2AZVOKofAEYc/aHaeJnF4i8I=</DigestValue>
    </Reference>
    <Reference Type="http://www.w3.org/2000/09/xmldsig#Object" URI="#idOfficeObject">
      <DigestMethod Algorithm="http://www.w3.org/2001/04/xmlenc#sha256"/>
      <DigestValue>9lsGnAMTK4BRIWOI5s1Lj739XE+OK+HLKJlPJfHln7Q=</DigestValue>
    </Reference>
    <Reference Type="http://uri.etsi.org/01903#SignedProperties" URI="#idSignedProperties">
      <Transforms>
        <Transform Algorithm="http://www.w3.org/TR/2001/REC-xml-c14n-20010315"/>
      </Transforms>
      <DigestMethod Algorithm="http://www.w3.org/2001/04/xmlenc#sha256"/>
      <DigestValue>6E7rBzgQtGsO2H4y+peen9jSD9VugPKg28DARTeDYYw=</DigestValue>
    </Reference>
  </SignedInfo>
  <SignatureValue>dexoJGZV61pv+28Fw36ggw18EYvKQGIRQL0Gqg2/aIUf1jp0UY8X1CpkcFfbr7ucMrfF0UB4H8O+
eSLMsWz37sTcJFotNpgdsoCWHvJllFqz9BeL3MJLha2hfg3E9i98vJQJaKMkuEGLkJ5hjFi1duDs
uV9SNvJlX0Y9R37qK7WXQhfnJxg9CZq/vFa0oNVSuOgrbqhCye2tbw3g5ElZv4vgCJBElcJS76+0
LanZ1snSOpW8jOSgNFOEFVRnqOiS3GKQyczx4RWCV1adv5f2SJ+efcsEzu9VDCMQpo34Xc61Woin
wQxQ7uBF3yxb+V8Iy/l5jeVQrX1lLrlHVfyRHw==</SignatureValue>
  <KeyInfo>
    <X509Data>
      <X509Certificate>MIIHZDCCBUygAwIBAgIIBIYvuyHC3YIwDQYJKoZIhvcNAQELBQAwWzEXMBUGA1UEBRMOUlVDIDgwMDUwMTcyLTExGjAYBgNVBAMTEUNBLURPQ1VNRU5UQSBTLkEuMRcwFQYDVQQKEw5ET0NVTUVOVEEgUy5BLjELMAkGA1UEBhMCUFkwHhcNMTgwMzE2MjAxMzI5WhcNMjAwMzE1MjAyMzI5WjCBojELMAkGA1UEBhMCUFkxFzAVBgNVBAQMDkFDSE9OIEZPUk5FTExTMREwDwYDVQQFEwhDSTg1MDQ3OTEVMBMGA1UEKgwMSk9SR0UgSkFWSUVSMRcwFQYDVQQKDA5QRVJTT05BIEZJU0lDQTERMA8GA1UECwwIRklSTUEgRjIxJDAiBgNVBAMMG0pPUkdFIEpBVklFUiBBQ0hPTiBGT1JORUxMUzCCASIwDQYJKoZIhvcNAQEBBQADggEPADCCAQoCggEBAN4FNDDf9UCpuLxjaiT7tuQjTlu2jZnE66IyC6kY89rFhApYhfzAU8tknMdBUjAgAgaVcFzbRdtqyX67DmDoGhz4OC6+jf0pXpk5lRSFFjYJN9fqtSoDyphcvsCcHnVPNfEXM99PZca/vJgo0VUKa789P+jPA4b2mlVZ02OxvUFwbfvoET/JBrZnLktRvVGkmMQ72uZUoX0D6mhPsnhXZ5tgH2fvGEKY5h6MKMW5P4YO5GsGvromVCZ3Vtb/xaSoVJ6th6QzG24HP0OzR6mcuatza0wRklasl/YZVRy/9Ft8X4bequ9c0ru/H0BvKNCAmdQtOrfSSBs9V3hsJk5aRl8CAwEAAaOCAuIwggLeMAwGA1UdEwEB/wQCMAAwDgYDVR0PAQH/BAQDAgXgMCoGA1UdJQEB/wQgMB4GCCsGAQUFBwMBBggrBgEFBQcDAgYIKwYBBQUHAwQwHQYDVR0OBBYEFE0CmU2BsrLpgzLrjZmxF/LuhiMPMIGWBggrBgEFBQcBAQSBiTCBhjA5BggrBgEFBQcwAYYtaHR0cD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MGA1UdEQQcMBqBGGphY2hvbkBlbGVjdHJvYmFuLmNvbS5weTCCAUEGA1UdIASCATgwggE0MIIBMAYOKwYBBAGC+TsBAQEGAQEwggEcMD8GCCsGAQUFBwIBFjNodHRwczovL3d3dy5kb2N1bWVudGEuY29tLnB5L2Zpcm1hZGlnaXRhbC9kZXNjYXJnYXMwgdgGCCsGAQUFBwICMIHLGoHIRXN0ZSBlcyB1biBjZXJ0aWZpY2FkbyBkZSBwZXJzb25hIGbtc2ljYSBjdXlhIGNsYXZlIHByaXZhZGEgZXN04SBjb250ZW5pZGEgZW4gdW4gbfNkdWxvIGRlIGhhcmR3YXJlIHNlZ3VybyB5IHN1IGZpbmFsaWRhZCBlcyBhdXRlbnRpY2FyIGEgc3UgdGl0dWxhciBvIGdlbmVyYXIgZmlybWFzIGRpZ2l0YWxlcy4jIyNUaGlzIGlzIGFuIGVuZCB1c2VyIGMwDQYJKoZIhvcNAQELBQADggIBAFP5IKzWlYKqtNqnEmFk1ggIsOLJaqH+PODppzxDLf2OM+q7qhVSlZo4rTL7mvPYvY4Zo7FaqKM8bLr1LHq52oeHZUheh91X98wFjMhoJGdiY3YwCvADaBSz4l6eu2F9SvSfDvsKFnSKszuHCmQM02oFNMdzOUg2Hh7N3l79xefGtr6bukZ36pXz486VrNXHyYKQQAPl0Z7WBiOCNbFpkIRY8EMfY/Qbhp4IQVu5Nm9ML10izOrx6wwHf1sZxyZESHQkti/Hhm8sNSzBNULSGKCoBBcFV19F1CeccZ/2HHBprdoQ7Pjwgz8YZUq+kWGN0ws9F9ZYNAn+xoCNGawgt9Wa0JXK2guQJjoRFYOKr38jQrSZfG9Bd3+nNdDf94tqLsEpe7moJCrmMuQi3WREqkD9jvmDCyw1oxpL94HkhGlDqtqzzlIyQINLYWnOS5Wv0ZGt2xs0J5RygNNFQJEfN6bWoxLSBCwKvN3n2hAr0tzY7/ue9lHSq21q+jO2PsrGoMlBsjK/EdxRRQTtrkYPoS77Ao8kxsFvLjI3vDNx9A1CGn6dvU2z5hzZMlGgr/n8ExKYSs2ueBthoIG1+1AzPiI6dW3p2ZcEZf7QFhU7w5aAaEnnN7rJ+HMnE6keo37q+gHVAo2qmdzDuAgYUQ3jtg520D60z8ShgbcdzS2S5nw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D5Z+FjrFeDFuLIDrdehMiednpDcOY7mLvF6M0VPWNg4=</DigestValue>
      </Reference>
      <Reference URI="/xl/calcChain.xml?ContentType=application/vnd.openxmlformats-officedocument.spreadsheetml.calcChain+xml">
        <DigestMethod Algorithm="http://www.w3.org/2001/04/xmlenc#sha256"/>
        <DigestValue>xg/jpAadTgY+bxxnbnm6OCVe/xb4Pmgi1UQJJ99ipZg=</DigestValue>
      </Reference>
      <Reference URI="/xl/comments1.xml?ContentType=application/vnd.openxmlformats-officedocument.spreadsheetml.comments+xml">
        <DigestMethod Algorithm="http://www.w3.org/2001/04/xmlenc#sha256"/>
        <DigestValue>CXJcrsZX/0Uf9a6P+PT4xc1J1Xz/LyhHKAnK4Q+d0jI=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5vp9vH78nVEH1JbuZ4qLv3xlOb1N3Ggh9XXDAMNw5gU=</DigestValue>
      </Reference>
      <Reference URI="/xl/drawings/drawing10.xml?ContentType=application/vnd.openxmlformats-officedocument.drawing+xml">
        <DigestMethod Algorithm="http://www.w3.org/2001/04/xmlenc#sha256"/>
        <DigestValue>CHr859yVDfsGp7dp+FGTfS0diih3oZyZVZ1zDmvusqY=</DigestValue>
      </Reference>
      <Reference URI="/xl/drawings/drawing11.xml?ContentType=application/vnd.openxmlformats-officedocument.drawing+xml">
        <DigestMethod Algorithm="http://www.w3.org/2001/04/xmlenc#sha256"/>
        <DigestValue>Kbhl7Dzs2c0Ne82tjOqAyRugvRjSYq878ScgGVcyuWI=</DigestValue>
      </Reference>
      <Reference URI="/xl/drawings/drawing12.xml?ContentType=application/vnd.openxmlformats-officedocument.drawing+xml">
        <DigestMethod Algorithm="http://www.w3.org/2001/04/xmlenc#sha256"/>
        <DigestValue>xStrbT9rgDp51WvlTpOINTCSzHzaVMzewb6WoljRuXQ=</DigestValue>
      </Reference>
      <Reference URI="/xl/drawings/drawing13.xml?ContentType=application/vnd.openxmlformats-officedocument.drawing+xml">
        <DigestMethod Algorithm="http://www.w3.org/2001/04/xmlenc#sha256"/>
        <DigestValue>RuQ99q1QfeijiCOpSKtRwQPvQCY5hutghW1myCRHPPc=</DigestValue>
      </Reference>
      <Reference URI="/xl/drawings/drawing14.xml?ContentType=application/vnd.openxmlformats-officedocument.drawing+xml">
        <DigestMethod Algorithm="http://www.w3.org/2001/04/xmlenc#sha256"/>
        <DigestValue>jEoc+HvcjhDNbx2BT3MhNWXpzhlcEXTX7PNy/xdKUzg=</DigestValue>
      </Reference>
      <Reference URI="/xl/drawings/drawing2.xml?ContentType=application/vnd.openxmlformats-officedocument.drawing+xml">
        <DigestMethod Algorithm="http://www.w3.org/2001/04/xmlenc#sha256"/>
        <DigestValue>ExlKyTF0rF9ceyxQvWKFQ/DHq+4OGAe/fFP/xGG5xmw=</DigestValue>
      </Reference>
      <Reference URI="/xl/drawings/drawing3.xml?ContentType=application/vnd.openxmlformats-officedocument.drawing+xml">
        <DigestMethod Algorithm="http://www.w3.org/2001/04/xmlenc#sha256"/>
        <DigestValue>Ryevh02WZ0uHtQ5OG4VlCe4VEuqBQKTyRM5TxvSXAAU=</DigestValue>
      </Reference>
      <Reference URI="/xl/drawings/drawing4.xml?ContentType=application/vnd.openxmlformats-officedocument.drawing+xml">
        <DigestMethod Algorithm="http://www.w3.org/2001/04/xmlenc#sha256"/>
        <DigestValue>rBUki4qe+dDZjQrRfU6vvfRylpXW9+5ZTJcWIJBcxd8=</DigestValue>
      </Reference>
      <Reference URI="/xl/drawings/drawing5.xml?ContentType=application/vnd.openxmlformats-officedocument.drawing+xml">
        <DigestMethod Algorithm="http://www.w3.org/2001/04/xmlenc#sha256"/>
        <DigestValue>cdGywdpzGc6jMS80/Fbf3IAoMNR14ocNovoDRIU8l60=</DigestValue>
      </Reference>
      <Reference URI="/xl/drawings/drawing6.xml?ContentType=application/vnd.openxmlformats-officedocument.drawing+xml">
        <DigestMethod Algorithm="http://www.w3.org/2001/04/xmlenc#sha256"/>
        <DigestValue>qoMIL6tUHC6pbERDOegnDqOJuVbmNMIrUVlvnS4pwCY=</DigestValue>
      </Reference>
      <Reference URI="/xl/drawings/drawing7.xml?ContentType=application/vnd.openxmlformats-officedocument.drawing+xml">
        <DigestMethod Algorithm="http://www.w3.org/2001/04/xmlenc#sha256"/>
        <DigestValue>WfxIANcHBNIjPMs74tTlSKBqnel3h7wH4dT94LUbW0E=</DigestValue>
      </Reference>
      <Reference URI="/xl/drawings/drawing8.xml?ContentType=application/vnd.openxmlformats-officedocument.drawing+xml">
        <DigestMethod Algorithm="http://www.w3.org/2001/04/xmlenc#sha256"/>
        <DigestValue>qXMJQrDOOTXaTXmcdqrk3mDNpnw46uaSBGLRJNDq4qE=</DigestValue>
      </Reference>
      <Reference URI="/xl/drawings/drawing9.xml?ContentType=application/vnd.openxmlformats-officedocument.drawing+xml">
        <DigestMethod Algorithm="http://www.w3.org/2001/04/xmlenc#sha256"/>
        <DigestValue>IEPzgWgOliw95Q/92SlZDAbzCuWuem1KnAse6rqEJAA=</DigestValue>
      </Reference>
      <Reference URI="/xl/drawings/vmlDrawing1.vml?ContentType=application/vnd.openxmlformats-officedocument.vmlDrawing">
        <DigestMethod Algorithm="http://www.w3.org/2001/04/xmlenc#sha256"/>
        <DigestValue>Tl5Q2CZx2ETQVK2OWu/llY+hs8V/AlQ71Z/JcAgKaDw=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hpeydD8x/dfF+LAhbLb6PAyjHaUsAi8mX+aR3R+I8CM=</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4CSM5z1pTvrIilEnPPoqRSuXyC/N6R/jkAoxGZcWks0=</DigestValue>
      </Reference>
      <Reference URI="/xl/externalLinks/externalLink2.xml?ContentType=application/vnd.openxmlformats-officedocument.spreadsheetml.externalLink+xml">
        <DigestMethod Algorithm="http://www.w3.org/2001/04/xmlenc#sha256"/>
        <DigestValue>UdlGrfGOe9HpRe5cj7mCUK24WbJdNw+gYfl/Q09V9Yk=</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HX98rZ6Ysk4zAAIpMhEi5ee43sSuvL5fcuWKijR0uR8=</DigestValue>
      </Reference>
      <Reference URI="/xl/printerSettings/printerSettings1.bin?ContentType=application/vnd.openxmlformats-officedocument.spreadsheetml.printerSettings">
        <DigestMethod Algorithm="http://www.w3.org/2001/04/xmlenc#sha256"/>
        <DigestValue>Dc5ZtCs1OQZad46loqOBMWLbEdvwnf+H8rii817tzR8=</DigestValue>
      </Reference>
      <Reference URI="/xl/printerSettings/printerSettings10.bin?ContentType=application/vnd.openxmlformats-officedocument.spreadsheetml.printerSettings">
        <DigestMethod Algorithm="http://www.w3.org/2001/04/xmlenc#sha256"/>
        <DigestValue>YYp3QZ3KFOWUe5GaQ5FOzehxVR1wdJFGa8NLtgbtS3Y=</DigestValue>
      </Reference>
      <Reference URI="/xl/printerSettings/printerSettings11.bin?ContentType=application/vnd.openxmlformats-officedocument.spreadsheetml.printerSettings">
        <DigestMethod Algorithm="http://www.w3.org/2001/04/xmlenc#sha256"/>
        <DigestValue>YYp3QZ3KFOWUe5GaQ5FOzehxVR1wdJFGa8NLtgbtS3Y=</DigestValue>
      </Reference>
      <Reference URI="/xl/printerSettings/printerSettings12.bin?ContentType=application/vnd.openxmlformats-officedocument.spreadsheetml.printerSettings">
        <DigestMethod Algorithm="http://www.w3.org/2001/04/xmlenc#sha256"/>
        <DigestValue>YYp3QZ3KFOWUe5GaQ5FOzehxVR1wdJFGa8NLtgbtS3Y=</DigestValue>
      </Reference>
      <Reference URI="/xl/printerSettings/printerSettings13.bin?ContentType=application/vnd.openxmlformats-officedocument.spreadsheetml.printerSettings">
        <DigestMethod Algorithm="http://www.w3.org/2001/04/xmlenc#sha256"/>
        <DigestValue>evNjkbQiLx0BqySMVayq9+3QgcUwHNt+dhKaJ24oF2g=</DigestValue>
      </Reference>
      <Reference URI="/xl/printerSettings/printerSettings14.bin?ContentType=application/vnd.openxmlformats-officedocument.spreadsheetml.printerSettings">
        <DigestMethod Algorithm="http://www.w3.org/2001/04/xmlenc#sha256"/>
        <DigestValue>Dc5ZtCs1OQZad46loqOBMWLbEdvwnf+H8rii817tzR8=</DigestValue>
      </Reference>
      <Reference URI="/xl/printerSettings/printerSettings15.bin?ContentType=application/vnd.openxmlformats-officedocument.spreadsheetml.printerSettings">
        <DigestMethod Algorithm="http://www.w3.org/2001/04/xmlenc#sha256"/>
        <DigestValue>YYp3QZ3KFOWUe5GaQ5FOzehxVR1wdJFGa8NLtgbtS3Y=</DigestValue>
      </Reference>
      <Reference URI="/xl/printerSettings/printerSettings16.bin?ContentType=application/vnd.openxmlformats-officedocument.spreadsheetml.printerSettings">
        <DigestMethod Algorithm="http://www.w3.org/2001/04/xmlenc#sha256"/>
        <DigestValue>YYp3QZ3KFOWUe5GaQ5FOzehxVR1wdJFGa8NLtgbtS3Y=</DigestValue>
      </Reference>
      <Reference URI="/xl/printerSettings/printerSettings2.bin?ContentType=application/vnd.openxmlformats-officedocument.spreadsheetml.printerSettings">
        <DigestMethod Algorithm="http://www.w3.org/2001/04/xmlenc#sha256"/>
        <DigestValue>93bdcqkMjsObxnmXruLsqyNHMZWCRZkVKU6uQhllh4w=</DigestValue>
      </Reference>
      <Reference URI="/xl/printerSettings/printerSettings3.bin?ContentType=application/vnd.openxmlformats-officedocument.spreadsheetml.printerSettings">
        <DigestMethod Algorithm="http://www.w3.org/2001/04/xmlenc#sha256"/>
        <DigestValue>Dc5ZtCs1OQZad46loqOBMWLbEdvwnf+H8rii817tzR8=</DigestValue>
      </Reference>
      <Reference URI="/xl/printerSettings/printerSettings4.bin?ContentType=application/vnd.openxmlformats-officedocument.spreadsheetml.printerSettings">
        <DigestMethod Algorithm="http://www.w3.org/2001/04/xmlenc#sha256"/>
        <DigestValue>evNjkbQiLx0BqySMVayq9+3QgcUwHNt+dhKaJ24oF2g=</DigestValue>
      </Reference>
      <Reference URI="/xl/printerSettings/printerSettings5.bin?ContentType=application/vnd.openxmlformats-officedocument.spreadsheetml.printerSettings">
        <DigestMethod Algorithm="http://www.w3.org/2001/04/xmlenc#sha256"/>
        <DigestValue>Dc5ZtCs1OQZad46loqOBMWLbEdvwnf+H8rii817tzR8=</DigestValue>
      </Reference>
      <Reference URI="/xl/printerSettings/printerSettings6.bin?ContentType=application/vnd.openxmlformats-officedocument.spreadsheetml.printerSettings">
        <DigestMethod Algorithm="http://www.w3.org/2001/04/xmlenc#sha256"/>
        <DigestValue>/extYPcAFJGbzE/HIRmgt1MFU9dRjacOLdwsQMlzHAg=</DigestValue>
      </Reference>
      <Reference URI="/xl/printerSettings/printerSettings7.bin?ContentType=application/vnd.openxmlformats-officedocument.spreadsheetml.printerSettings">
        <DigestMethod Algorithm="http://www.w3.org/2001/04/xmlenc#sha256"/>
        <DigestValue>/extYPcAFJGbzE/HIRmgt1MFU9dRjacOLdwsQMlzHAg=</DigestValue>
      </Reference>
      <Reference URI="/xl/printerSettings/printerSettings8.bin?ContentType=application/vnd.openxmlformats-officedocument.spreadsheetml.printerSettings">
        <DigestMethod Algorithm="http://www.w3.org/2001/04/xmlenc#sha256"/>
        <DigestValue>/extYPcAFJGbzE/HIRmgt1MFU9dRjacOLdwsQMlzHAg=</DigestValue>
      </Reference>
      <Reference URI="/xl/printerSettings/printerSettings9.bin?ContentType=application/vnd.openxmlformats-officedocument.spreadsheetml.printerSettings">
        <DigestMethod Algorithm="http://www.w3.org/2001/04/xmlenc#sha256"/>
        <DigestValue>YYp3QZ3KFOWUe5GaQ5FOzehxVR1wdJFGa8NLtgbtS3Y=</DigestValue>
      </Reference>
      <Reference URI="/xl/sharedStrings.xml?ContentType=application/vnd.openxmlformats-officedocument.spreadsheetml.sharedStrings+xml">
        <DigestMethod Algorithm="http://www.w3.org/2001/04/xmlenc#sha256"/>
        <DigestValue>kmM/9y9QU2VWRWlI/97NctoM3Aruotu9BffH3Vjt+V4=</DigestValue>
      </Reference>
      <Reference URI="/xl/styles.xml?ContentType=application/vnd.openxmlformats-officedocument.spreadsheetml.styles+xml">
        <DigestMethod Algorithm="http://www.w3.org/2001/04/xmlenc#sha256"/>
        <DigestValue>lVujtdJZZXOkQKu/niSvdYJeSaLJ5bpp6tr3/xM5h2o=</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cFRU2yN1NbJaCXG+3pCqOI4oAFTIwSVfIPWxoM2aDEc=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iK1cCeJyE0nh61Ysaws+TMA/tgQJwUsR5g0ps2rJkns=</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TNIH9EyQB0FCBnD3gN1o6yJqJalnm6okHmoYYS8G33M=</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gxnAb4oDlVkStw4lP+psDHrAXKx4nZlOnDqo6Tf72e8=</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g/fjY5t552fl5Q3r0lx1AzSOYjXxeVx9wNhWIqlO5e4=</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m6kb28Dn+5+eypaoArLKSiTj11tTjl+mIR9qY8mtCLk=</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xZpDns+d8lbRYtyjNAr+ga7dA24vbT4Wr1oZV7ptCME=</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3LGHJcwwP5qHp0ojw8pTFHgvfdIe72BR7GBN09dcrUI=</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9T+yw4wrsh9mj6LX9ttMHSq7Qcj1J3NzJF8ZBQ59Fos=</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C9DxQUDAZZy3QTe+w8JtDLAliJ2w2mmT8od4UsD9boo=</DigestValue>
      </Reference>
      <Reference URI="/xl/worksheets/sheet1.xml?ContentType=application/vnd.openxmlformats-officedocument.spreadsheetml.worksheet+xml">
        <DigestMethod Algorithm="http://www.w3.org/2001/04/xmlenc#sha256"/>
        <DigestValue>FrepokqQLUcD3Y+7oKc8iO59OSHbHNxX3SMINSWSINs=</DigestValue>
      </Reference>
      <Reference URI="/xl/worksheets/sheet10.xml?ContentType=application/vnd.openxmlformats-officedocument.spreadsheetml.worksheet+xml">
        <DigestMethod Algorithm="http://www.w3.org/2001/04/xmlenc#sha256"/>
        <DigestValue>w2mRmbDf7gFOVX7LP17HSPJu+fTWpirvAwz8XdmlBdk=</DigestValue>
      </Reference>
      <Reference URI="/xl/worksheets/sheet11.xml?ContentType=application/vnd.openxmlformats-officedocument.spreadsheetml.worksheet+xml">
        <DigestMethod Algorithm="http://www.w3.org/2001/04/xmlenc#sha256"/>
        <DigestValue>O4aPUzUaFv0pBXLOz+l04kofAciMtoa1I3jL2wkLIVY=</DigestValue>
      </Reference>
      <Reference URI="/xl/worksheets/sheet12.xml?ContentType=application/vnd.openxmlformats-officedocument.spreadsheetml.worksheet+xml">
        <DigestMethod Algorithm="http://www.w3.org/2001/04/xmlenc#sha256"/>
        <DigestValue>a/4pjr+DEWXVwVusaWaMZYS9ZBq9aspTqQkPkuQ9ZN0=</DigestValue>
      </Reference>
      <Reference URI="/xl/worksheets/sheet13.xml?ContentType=application/vnd.openxmlformats-officedocument.spreadsheetml.worksheet+xml">
        <DigestMethod Algorithm="http://www.w3.org/2001/04/xmlenc#sha256"/>
        <DigestValue>ZSwu8O89n3tbl7U+O2nI5HH0n40FYGj48fCdtX2XdBw=</DigestValue>
      </Reference>
      <Reference URI="/xl/worksheets/sheet14.xml?ContentType=application/vnd.openxmlformats-officedocument.spreadsheetml.worksheet+xml">
        <DigestMethod Algorithm="http://www.w3.org/2001/04/xmlenc#sha256"/>
        <DigestValue>jBkpV78tlbDAzvEhJoSUilYk9H6E6lhgenJyZpwBVcY=</DigestValue>
      </Reference>
      <Reference URI="/xl/worksheets/sheet15.xml?ContentType=application/vnd.openxmlformats-officedocument.spreadsheetml.worksheet+xml">
        <DigestMethod Algorithm="http://www.w3.org/2001/04/xmlenc#sha256"/>
        <DigestValue>mmuT+UtZC5TP2lsbmxMi2qADu5fOTX4hROlkWzhjiAI=</DigestValue>
      </Reference>
      <Reference URI="/xl/worksheets/sheet16.xml?ContentType=application/vnd.openxmlformats-officedocument.spreadsheetml.worksheet+xml">
        <DigestMethod Algorithm="http://www.w3.org/2001/04/xmlenc#sha256"/>
        <DigestValue>cAUmpEm8jEthxv+O1t1nvEuCXhePvHGvOyTukV293Xg=</DigestValue>
      </Reference>
      <Reference URI="/xl/worksheets/sheet2.xml?ContentType=application/vnd.openxmlformats-officedocument.spreadsheetml.worksheet+xml">
        <DigestMethod Algorithm="http://www.w3.org/2001/04/xmlenc#sha256"/>
        <DigestValue>HK5PESmzkt7yNVq18LsDWYNtOfM1mnjJRah9xnaxg7U=</DigestValue>
      </Reference>
      <Reference URI="/xl/worksheets/sheet3.xml?ContentType=application/vnd.openxmlformats-officedocument.spreadsheetml.worksheet+xml">
        <DigestMethod Algorithm="http://www.w3.org/2001/04/xmlenc#sha256"/>
        <DigestValue>W3CZfFpFMTFxq+LADkyusb3aiA6bEHal0fc6llNNAjU=</DigestValue>
      </Reference>
      <Reference URI="/xl/worksheets/sheet4.xml?ContentType=application/vnd.openxmlformats-officedocument.spreadsheetml.worksheet+xml">
        <DigestMethod Algorithm="http://www.w3.org/2001/04/xmlenc#sha256"/>
        <DigestValue>ib5XZzfGPsm7fti5ZXvPHdktO/fdSSqDwHtb6v4v5cc=</DigestValue>
      </Reference>
      <Reference URI="/xl/worksheets/sheet5.xml?ContentType=application/vnd.openxmlformats-officedocument.spreadsheetml.worksheet+xml">
        <DigestMethod Algorithm="http://www.w3.org/2001/04/xmlenc#sha256"/>
        <DigestValue>rxJppTXkiC9NYlhUIWeY16sdcP06335IdD522n939KE=</DigestValue>
      </Reference>
      <Reference URI="/xl/worksheets/sheet6.xml?ContentType=application/vnd.openxmlformats-officedocument.spreadsheetml.worksheet+xml">
        <DigestMethod Algorithm="http://www.w3.org/2001/04/xmlenc#sha256"/>
        <DigestValue>MWoKYEY1OU+xoc5Z/oa5se2/WJQ456UX1UF058HNubI=</DigestValue>
      </Reference>
      <Reference URI="/xl/worksheets/sheet7.xml?ContentType=application/vnd.openxmlformats-officedocument.spreadsheetml.worksheet+xml">
        <DigestMethod Algorithm="http://www.w3.org/2001/04/xmlenc#sha256"/>
        <DigestValue>scLsYcAlO/epPCCh7PJYbGDxVdr2n2lBEAEWuOHo2ts=</DigestValue>
      </Reference>
      <Reference URI="/xl/worksheets/sheet8.xml?ContentType=application/vnd.openxmlformats-officedocument.spreadsheetml.worksheet+xml">
        <DigestMethod Algorithm="http://www.w3.org/2001/04/xmlenc#sha256"/>
        <DigestValue>K3vuCSSfC9j2ucjyFo45v030isEHk3DPlFb4YBZgwWU=</DigestValue>
      </Reference>
      <Reference URI="/xl/worksheets/sheet9.xml?ContentType=application/vnd.openxmlformats-officedocument.spreadsheetml.worksheet+xml">
        <DigestMethod Algorithm="http://www.w3.org/2001/04/xmlenc#sha256"/>
        <DigestValue>rG5VtjgO5tuRWpXZAXb5G6oO34chz1rtYa63JRIDOHI=</DigestValue>
      </Reference>
    </Manifest>
    <SignatureProperties>
      <SignatureProperty Id="idSignatureTime" Target="#idPackageSignature">
        <mdssi:SignatureTime xmlns:mdssi="http://schemas.openxmlformats.org/package/2006/digital-signature">
          <mdssi:Format>YYYY-MM-DDThh:mm:ssTZD</mdssi:Format>
          <mdssi:Value>2019-05-16T20:50:29Z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16.0.11601/16</OfficeVersion>
          <ApplicationVersion>16.0.11601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2019-05-16T20:50:29Z</xd:SigningTime>
          <xd:SigningCertificate>
            <xd:Cert>
              <xd:CertDigest>
                <DigestMethod Algorithm="http://www.w3.org/2001/04/xmlenc#sha256"/>
                <DigestValue>y5JBYLTqnmye0rbDNnT3T+Ph7k/5M+AbWftQQJ+nHzU=</DigestValue>
              </xd:CertDigest>
              <xd:IssuerSerial>
                <X509IssuerName>C=PY, O=DOCUMENTA S.A., CN=CA-DOCUMENTA S.A., SERIALNUMBER=RUC 80050172-1</X509IssuerName>
                <X509SerialNumber>326000503802748290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10</vt:i4>
      </vt:variant>
    </vt:vector>
  </HeadingPairs>
  <TitlesOfParts>
    <vt:vector size="26" baseType="lpstr">
      <vt:lpstr>P2_AP  18</vt:lpstr>
      <vt:lpstr>NOTAS</vt:lpstr>
      <vt:lpstr>EE_RR </vt:lpstr>
      <vt:lpstr>P4_EV</vt:lpstr>
      <vt:lpstr>P5_OYA </vt:lpstr>
      <vt:lpstr>AA</vt:lpstr>
      <vt:lpstr>AB</vt:lpstr>
      <vt:lpstr>AC</vt:lpstr>
      <vt:lpstr>AD</vt:lpstr>
      <vt:lpstr>AE</vt:lpstr>
      <vt:lpstr>AF</vt:lpstr>
      <vt:lpstr>AG</vt:lpstr>
      <vt:lpstr>AH</vt:lpstr>
      <vt:lpstr>AI</vt:lpstr>
      <vt:lpstr>AJ</vt:lpstr>
      <vt:lpstr>ANEXO I</vt:lpstr>
      <vt:lpstr>AB!Área_de_impresión</vt:lpstr>
      <vt:lpstr>AC!Área_de_impresión</vt:lpstr>
      <vt:lpstr>AD!Área_de_impresión</vt:lpstr>
      <vt:lpstr>AE!Área_de_impresión</vt:lpstr>
      <vt:lpstr>AF!Área_de_impresión</vt:lpstr>
      <vt:lpstr>AG!Área_de_impresión</vt:lpstr>
      <vt:lpstr>AI!Área_de_impresión</vt:lpstr>
      <vt:lpstr>AJ!Área_de_impresión</vt:lpstr>
      <vt:lpstr>'P2_AP  18'!Área_de_impresión</vt:lpstr>
      <vt:lpstr>AG!Excel_BuiltIn_Print_Area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Correa</dc:creator>
  <cp:lastModifiedBy>Cristina Correa</cp:lastModifiedBy>
  <cp:lastPrinted>2019-05-16T15:26:28Z</cp:lastPrinted>
  <dcterms:created xsi:type="dcterms:W3CDTF">2016-05-31T16:01:50Z</dcterms:created>
  <dcterms:modified xsi:type="dcterms:W3CDTF">2019-05-16T20:43:48Z</dcterms:modified>
</cp:coreProperties>
</file>