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15.xml" ContentType="application/vnd.openxmlformats-officedocument.drawing+xml"/>
  <Override PartName="/xl/drawings/drawing14.xml" ContentType="application/vnd.openxmlformats-officedocument.drawing+xml"/>
  <Override PartName="/xl/drawings/drawing16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0.xml" ContentType="application/vnd.openxmlformats-officedocument.spreadsheetml.worksheet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drawings/drawing5.xml" ContentType="application/vnd.openxmlformats-officedocument.drawing+xml"/>
  <Override PartName="/xl/drawings/drawing12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7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4.xml" ContentType="application/vnd.openxmlformats-package.digital-signature-xmlsignature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1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CNV 2020\"/>
    </mc:Choice>
  </mc:AlternateContent>
  <bookViews>
    <workbookView xWindow="0" yWindow="0" windowWidth="20340" windowHeight="7380" tabRatio="664" activeTab="2"/>
  </bookViews>
  <sheets>
    <sheet name="ENCABEZADO" sheetId="1" r:id="rId1"/>
    <sheet name="BALANCE" sheetId="2" r:id="rId2"/>
    <sheet name="ESTADO DE RESULTADO" sheetId="3" r:id="rId3"/>
    <sheet name="E. DE EVOL. DEL PATRI." sheetId="4" r:id="rId4"/>
    <sheet name="ANEXO A" sheetId="7" r:id="rId5"/>
    <sheet name="ESTADO DE O Y APLI DE FONDOS" sheetId="23" r:id="rId6"/>
    <sheet name="ESTADO DE O. Y A. DE F. INDIREC" sheetId="6" state="hidden" r:id="rId7"/>
    <sheet name="anexo 1a" sheetId="21" r:id="rId8"/>
    <sheet name="ANEXO B" sheetId="8" r:id="rId9"/>
    <sheet name="ANEXO C" sheetId="9" r:id="rId10"/>
    <sheet name="ANEXO D" sheetId="10" r:id="rId11"/>
    <sheet name="ANEXO E" sheetId="11" r:id="rId12"/>
    <sheet name="ANEXO F" sheetId="12" r:id="rId13"/>
    <sheet name="ANEXO G" sheetId="13" r:id="rId14"/>
    <sheet name="ANEXO H" sheetId="14" r:id="rId15"/>
    <sheet name="ANEXO I" sheetId="15" r:id="rId16"/>
    <sheet name="ANEXO J" sheetId="16" r:id="rId17"/>
    <sheet name="anexo 1 cartera credi" sheetId="19" r:id="rId18"/>
    <sheet name="Hoja1" sheetId="24" r:id="rId19"/>
    <sheet name="Hoja3" sheetId="26" r:id="rId20"/>
  </sheets>
  <definedNames>
    <definedName name="_xlnm.Print_Area" localSheetId="17">'anexo 1 cartera credi'!$B$1:$E$29</definedName>
    <definedName name="_xlnm.Print_Area" localSheetId="7">'anexo 1a'!$A$1:$I$55</definedName>
    <definedName name="_xlnm.Print_Area" localSheetId="4">'ANEXO A'!$B$2:$N$26</definedName>
    <definedName name="_xlnm.Print_Area" localSheetId="8">'ANEXO B'!$B$1:$K$27</definedName>
    <definedName name="_xlnm.Print_Area" localSheetId="9">'ANEXO C'!$B$1:$N$24</definedName>
    <definedName name="_xlnm.Print_Area" localSheetId="10">'ANEXO D'!$B$1:$G$26</definedName>
    <definedName name="_xlnm.Print_Area" localSheetId="11">'ANEXO E'!$B$2:$G$29</definedName>
    <definedName name="_xlnm.Print_Area" localSheetId="12">'ANEXO F'!$B$2:$F$50</definedName>
    <definedName name="_xlnm.Print_Area" localSheetId="13">'ANEXO G'!$B$3:$I$39</definedName>
    <definedName name="_xlnm.Print_Area" localSheetId="14">'ANEXO H'!$B$1:$J$46</definedName>
    <definedName name="_xlnm.Print_Area" localSheetId="15">'ANEXO I'!$B$2:$F$31</definedName>
    <definedName name="_xlnm.Print_Area" localSheetId="16">'ANEXO J'!$B$2:$F$28</definedName>
    <definedName name="_xlnm.Print_Area" localSheetId="1">BALANCE!$B$3:$H$55</definedName>
    <definedName name="_xlnm.Print_Area" localSheetId="3">'E. DE EVOL. DEL PATRI.'!$A$2:$N$34</definedName>
    <definedName name="_xlnm.Print_Area" localSheetId="0">ENCABEZADO!$B$2:$H$40</definedName>
    <definedName name="_xlnm.Print_Area" localSheetId="5">'ESTADO DE O Y APLI DE FONDOS'!$A$1:$G$56</definedName>
    <definedName name="_xlnm.Print_Area" localSheetId="2">'ESTADO DE RESULTADO'!$B$2:$F$35</definedName>
    <definedName name="OLE_LINK1" localSheetId="1">BALANCE!$B$52</definedName>
  </definedNames>
  <calcPr calcId="162913"/>
</workbook>
</file>

<file path=xl/calcChain.xml><?xml version="1.0" encoding="utf-8"?>
<calcChain xmlns="http://schemas.openxmlformats.org/spreadsheetml/2006/main">
  <c r="L18" i="7" l="1"/>
  <c r="F8" i="23" l="1"/>
  <c r="F9" i="23" s="1"/>
  <c r="F18" i="23" s="1"/>
  <c r="F31" i="23" s="1"/>
  <c r="G49" i="23"/>
  <c r="F45" i="23"/>
  <c r="M17" i="7"/>
  <c r="H31" i="14"/>
  <c r="G9" i="23"/>
  <c r="G18" i="23" s="1"/>
  <c r="G31" i="23" s="1"/>
  <c r="F38" i="23"/>
  <c r="G38" i="23"/>
  <c r="F46" i="23" l="1"/>
  <c r="F49" i="23" s="1"/>
  <c r="L21" i="4"/>
  <c r="E23" i="4"/>
  <c r="G20" i="4"/>
  <c r="L20" i="4" s="1"/>
  <c r="G19" i="4"/>
  <c r="L19" i="4" s="1"/>
  <c r="G14" i="4"/>
  <c r="E21" i="3"/>
  <c r="E26" i="3" s="1"/>
  <c r="F44" i="2" l="1"/>
  <c r="C44" i="2"/>
  <c r="G35" i="2"/>
  <c r="G26" i="2"/>
  <c r="G17" i="2"/>
  <c r="C15" i="2"/>
  <c r="D28" i="2"/>
  <c r="D15" i="2"/>
  <c r="D29" i="2" s="1"/>
  <c r="G25" i="1"/>
  <c r="F25" i="1"/>
  <c r="E25" i="1"/>
  <c r="C25" i="1"/>
  <c r="I38" i="14"/>
  <c r="G37" i="14"/>
  <c r="F37" i="14"/>
  <c r="E37" i="14"/>
  <c r="D37" i="14"/>
  <c r="H35" i="14"/>
  <c r="H34" i="14"/>
  <c r="H33" i="14"/>
  <c r="H29" i="14"/>
  <c r="H27" i="14"/>
  <c r="H25" i="14"/>
  <c r="H21" i="14"/>
  <c r="H19" i="14"/>
  <c r="H16" i="14"/>
  <c r="H14" i="14"/>
  <c r="H12" i="14"/>
  <c r="H10" i="14"/>
  <c r="H9" i="14"/>
  <c r="H8" i="14"/>
  <c r="H37" i="14" l="1"/>
  <c r="G27" i="2"/>
  <c r="G36" i="2" s="1"/>
  <c r="E17" i="16"/>
  <c r="D14" i="19" l="1"/>
  <c r="C17" i="19" s="1"/>
  <c r="F11" i="11"/>
  <c r="C28" i="2" l="1"/>
  <c r="C29" i="2" s="1"/>
  <c r="F17" i="2"/>
  <c r="F26" i="2"/>
  <c r="F27" i="2" l="1"/>
  <c r="G11" i="7" l="1"/>
  <c r="M12" i="7"/>
  <c r="N12" i="7" s="1"/>
  <c r="M13" i="7"/>
  <c r="N13" i="7" s="1"/>
  <c r="M14" i="7"/>
  <c r="M15" i="7"/>
  <c r="M16" i="7"/>
  <c r="M11" i="7"/>
  <c r="G15" i="7"/>
  <c r="N15" i="7" s="1"/>
  <c r="G16" i="7"/>
  <c r="N16" i="7" l="1"/>
  <c r="N11" i="7"/>
  <c r="D21" i="3"/>
  <c r="E13" i="19" l="1"/>
  <c r="G10" i="4" l="1"/>
  <c r="G14" i="7" l="1"/>
  <c r="N14" i="7" s="1"/>
  <c r="J10" i="4"/>
  <c r="J18" i="4"/>
  <c r="G18" i="4"/>
  <c r="L18" i="4" s="1"/>
  <c r="M12" i="4"/>
  <c r="M23" i="4" s="1"/>
  <c r="J16" i="4"/>
  <c r="L16" i="4" s="1"/>
  <c r="G18" i="7" l="1"/>
  <c r="C14" i="19" l="1"/>
  <c r="C16" i="19" s="1"/>
  <c r="E19" i="19" s="1"/>
  <c r="C18" i="19" l="1"/>
  <c r="C17" i="8"/>
  <c r="D17" i="8"/>
  <c r="E13" i="11"/>
  <c r="E20" i="11" s="1"/>
  <c r="D13" i="11"/>
  <c r="D20" i="11" s="1"/>
  <c r="C13" i="11"/>
  <c r="C20" i="11" s="1"/>
  <c r="G13" i="11"/>
  <c r="G20" i="11" s="1"/>
  <c r="F13" i="11"/>
  <c r="F20" i="11" l="1"/>
  <c r="C18" i="7"/>
  <c r="I17" i="8" l="1"/>
  <c r="H17" i="8"/>
  <c r="G17" i="8"/>
  <c r="J17" i="8" l="1"/>
  <c r="F17" i="8"/>
  <c r="K17" i="8" l="1"/>
  <c r="F12" i="4" l="1"/>
  <c r="D12" i="4"/>
  <c r="K12" i="4"/>
  <c r="I12" i="4"/>
  <c r="I23" i="4" s="1"/>
  <c r="C12" i="4"/>
  <c r="C23" i="4" s="1"/>
  <c r="D26" i="3"/>
  <c r="F35" i="2"/>
  <c r="E11" i="16"/>
  <c r="F36" i="2" l="1"/>
  <c r="D17" i="16"/>
  <c r="F23" i="4"/>
  <c r="G23" i="4" s="1"/>
  <c r="K23" i="4"/>
  <c r="G12" i="4"/>
  <c r="J12" i="4"/>
  <c r="H12" i="4"/>
  <c r="H23" i="4" l="1"/>
  <c r="J23" i="4" s="1"/>
  <c r="E14" i="16"/>
  <c r="L12" i="4"/>
  <c r="L23" i="4" s="1"/>
  <c r="D18" i="7" l="1"/>
  <c r="F18" i="7"/>
  <c r="M18" i="7" l="1"/>
  <c r="H18" i="7" l="1"/>
  <c r="N18" i="7"/>
</calcChain>
</file>

<file path=xl/sharedStrings.xml><?xml version="1.0" encoding="utf-8"?>
<sst xmlns="http://schemas.openxmlformats.org/spreadsheetml/2006/main" count="551" uniqueCount="428">
  <si>
    <t>Inscripción en el Resgistro Público de Comercio</t>
  </si>
  <si>
    <t>Inscripción en la Comisión Nacional de Valores:</t>
  </si>
  <si>
    <t>Fecha de Vencimiento del estatuto o contrato social:</t>
  </si>
  <si>
    <t>Composición del capital:</t>
  </si>
  <si>
    <t>Acciones</t>
  </si>
  <si>
    <t>Cantidad</t>
  </si>
  <si>
    <t>Tipo</t>
  </si>
  <si>
    <t>N° de votos que Otorga c/u</t>
  </si>
  <si>
    <t>Suscripto Gs.</t>
  </si>
  <si>
    <t>Integrado Gs.</t>
  </si>
  <si>
    <t>(En miles de guaranies)</t>
  </si>
  <si>
    <t>ACTIVO</t>
  </si>
  <si>
    <t>ACTIVO CORRIENTE</t>
  </si>
  <si>
    <t>Total del Activo Corriente</t>
  </si>
  <si>
    <t>ACTIVO NO CORRIENTE</t>
  </si>
  <si>
    <t>Total del Activo no Corriente</t>
  </si>
  <si>
    <t>Total del Activo</t>
  </si>
  <si>
    <t>PASIVO</t>
  </si>
  <si>
    <t>PASIVO CORRIENTE</t>
  </si>
  <si>
    <t>Dividendos a Pagar</t>
  </si>
  <si>
    <t>Total del Pasivo Corriente</t>
  </si>
  <si>
    <t>PASIVO NO CORRIENTE</t>
  </si>
  <si>
    <t>Total del pasivo no Corriente</t>
  </si>
  <si>
    <t>Total del Pasivo</t>
  </si>
  <si>
    <t>PATRIMONIO NETO</t>
  </si>
  <si>
    <t>Total del Pasivo y Patrimonio Neto</t>
  </si>
  <si>
    <t>Las notas y anexos que se acompañan son parte integrante de los estados contables</t>
  </si>
  <si>
    <t>ANEXOS II MODELOS DE ESTADOS CONTABLES BASICOS Y ANEXOS A LOS MISMOS SEGÚN RESOLUCION N° 5/92</t>
  </si>
  <si>
    <t>Por el ejercicio finalizado el 00/00/00 comparativo con el ejercicio anterior</t>
  </si>
  <si>
    <t>Resultados de inversiones permanentes</t>
  </si>
  <si>
    <t>Resultado financiero y por tenencia</t>
  </si>
  <si>
    <t>Ganancia (Perdida) del ejercicio</t>
  </si>
  <si>
    <t>Ejercicio Finalizado el</t>
  </si>
  <si>
    <t>Las notas y los anexos que se acompañan son parte integrante de los estados contables</t>
  </si>
  <si>
    <t>ESTADO DE EVOLUCION DEL PATRIMONIO NETO</t>
  </si>
  <si>
    <t>(En milies de guaranies)</t>
  </si>
  <si>
    <t>Aporte de los Socios</t>
  </si>
  <si>
    <t>Total</t>
  </si>
  <si>
    <t>Ganancias reservadas</t>
  </si>
  <si>
    <t>Capital Socal</t>
  </si>
  <si>
    <t>Primas de Emision</t>
  </si>
  <si>
    <t>Aportes no Capitaliz.</t>
  </si>
  <si>
    <t>Revalúos</t>
  </si>
  <si>
    <t>Reserva Legal</t>
  </si>
  <si>
    <t>Otras Reservas</t>
  </si>
  <si>
    <t>Resultados no asignados</t>
  </si>
  <si>
    <t>Total del Patrimonio Neto</t>
  </si>
  <si>
    <t>Total Patrimonio del Neto</t>
  </si>
  <si>
    <t>RUBROS</t>
  </si>
  <si>
    <t>Saldo al inicio del ejercicio</t>
  </si>
  <si>
    <t>Saldos al cierre del ejercicio</t>
  </si>
  <si>
    <t>Denominación de la "SOCIEDAD"</t>
  </si>
  <si>
    <t>ESTADO DE ORIGEN Y APLICACIÓN DE FONDOS</t>
  </si>
  <si>
    <t>VARIACION DE FONDOS</t>
  </si>
  <si>
    <t xml:space="preserve">     /  /  /                /   /   /</t>
  </si>
  <si>
    <t>Fondos al inicio del ejercicio</t>
  </si>
  <si>
    <t>Ajustes de ejercicios anteriores</t>
  </si>
  <si>
    <t>Fondos ajustados al inicio del ejercicio</t>
  </si>
  <si>
    <t>Aumento (Disminución) de fondos</t>
  </si>
  <si>
    <t>Fondos al cierre del ejercicio</t>
  </si>
  <si>
    <t>CAUSAS DE VARIACION DE LOS FONDOS</t>
  </si>
  <si>
    <t>Fondos Originados (aplicados) en operaciones ordinarias</t>
  </si>
  <si>
    <t>Nuevas deudas largo plazo</t>
  </si>
  <si>
    <t>Otras causas de origenes de fondo</t>
  </si>
  <si>
    <t>Total Origenes de fondos</t>
  </si>
  <si>
    <t>Pago de deudas a corto plazo</t>
  </si>
  <si>
    <t>Pago anticipado de deudas a largo plazo</t>
  </si>
  <si>
    <t>Pagos por adquisiciones de bienes de uso</t>
  </si>
  <si>
    <t>Retiro de socios</t>
  </si>
  <si>
    <t>ALTERNATIVA B: Estado de Origen y Aplicación de Fondos</t>
  </si>
  <si>
    <t>METODO INDIRECTO</t>
  </si>
  <si>
    <t>Ganancia (Pérdida) ordinaria</t>
  </si>
  <si>
    <t>Más: Partidas que no representan aplicaciones de fondos</t>
  </si>
  <si>
    <t>Menos: Partidas que no representan origenes de fondos</t>
  </si>
  <si>
    <t>Ganancia (Pérdida) extraordinaria</t>
  </si>
  <si>
    <t>Fondos originados (aplicados) en operaciones extraordinarias</t>
  </si>
  <si>
    <t>Integración de acciones</t>
  </si>
  <si>
    <t>Nuevas deudas corto plazo</t>
  </si>
  <si>
    <t>Compra de inversiones permanentes</t>
  </si>
  <si>
    <t>Otras causas de aplicaciones de fondos</t>
  </si>
  <si>
    <t>BIENES DE USO</t>
  </si>
  <si>
    <t>CUENTAS</t>
  </si>
  <si>
    <t>Al inicio del periodo</t>
  </si>
  <si>
    <t>Altas y transf. Del periodo</t>
  </si>
  <si>
    <t>Bajas del periodo</t>
  </si>
  <si>
    <t>Revalúo del periodo</t>
  </si>
  <si>
    <t>Al cierre del periodo</t>
  </si>
  <si>
    <t>Acumuladas al inicio del periodo</t>
  </si>
  <si>
    <t>%</t>
  </si>
  <si>
    <t>Altas del periodo</t>
  </si>
  <si>
    <t>Acumuladas al cierre del periodo</t>
  </si>
  <si>
    <t>Neto Resultante</t>
  </si>
  <si>
    <t>VALORES DE ORIGEN</t>
  </si>
  <si>
    <t>AMORTIZACIONES</t>
  </si>
  <si>
    <t>Totales ejercicio actual</t>
  </si>
  <si>
    <t>Totales ejercicio anterior</t>
  </si>
  <si>
    <t>ANEXO A</t>
  </si>
  <si>
    <t>ACTIVOS INTANGIBLES</t>
  </si>
  <si>
    <t>Aumentos</t>
  </si>
  <si>
    <t>Disminución</t>
  </si>
  <si>
    <t>Del periodo</t>
  </si>
  <si>
    <t>Bajas</t>
  </si>
  <si>
    <t>ANEXO B</t>
  </si>
  <si>
    <t xml:space="preserve">INVERSIONES, ACCIONES, DEBENTURES Y OTROS TITULOS EMITIDOS EN SERIE </t>
  </si>
  <si>
    <t>PARTICIPACION EN OTRAS SOCIEDADES</t>
  </si>
  <si>
    <t>Denominacion y caracteristicas de los valores Emisor</t>
  </si>
  <si>
    <t>Clase</t>
  </si>
  <si>
    <t>Valor Nominal</t>
  </si>
  <si>
    <t>Valor Nominal Total</t>
  </si>
  <si>
    <t>Valor Patrim. Proporc.</t>
  </si>
  <si>
    <t>Valores de Libro</t>
  </si>
  <si>
    <t>Valor de Cotización</t>
  </si>
  <si>
    <t>% de Cotización</t>
  </si>
  <si>
    <t>Actividad Principal</t>
  </si>
  <si>
    <t>Capital</t>
  </si>
  <si>
    <t>Resultado</t>
  </si>
  <si>
    <t>Patr. Neto</t>
  </si>
  <si>
    <t>Según Ultimo Balance</t>
  </si>
  <si>
    <t>Información sobre el emisor</t>
  </si>
  <si>
    <t>Inversiones Temporarias (Detallar)</t>
  </si>
  <si>
    <t>Total ejercicio anterior</t>
  </si>
  <si>
    <t>Inversiones Permanentes (Detallar)</t>
  </si>
  <si>
    <t>ANEXO C</t>
  </si>
  <si>
    <t>OTRAS INVERSIONES</t>
  </si>
  <si>
    <t>Valor de Costo</t>
  </si>
  <si>
    <t>Amortización</t>
  </si>
  <si>
    <t>Valor de Cotizac.</t>
  </si>
  <si>
    <t>Valor registrado año actual</t>
  </si>
  <si>
    <t>Valor registrado año anterior</t>
  </si>
  <si>
    <t>Inverisones Corrientes</t>
  </si>
  <si>
    <t>(Detallar)</t>
  </si>
  <si>
    <t>Subtotal</t>
  </si>
  <si>
    <t>Inversiones no Corrientes</t>
  </si>
  <si>
    <t>Totales ejercicio</t>
  </si>
  <si>
    <t>ANEXO D</t>
  </si>
  <si>
    <t>ANEXO E</t>
  </si>
  <si>
    <t>PREVISIONES</t>
  </si>
  <si>
    <t>Saldos al inicio del ejercicio</t>
  </si>
  <si>
    <t>Aumentos (*)</t>
  </si>
  <si>
    <t>Disminución (*)</t>
  </si>
  <si>
    <t>Saldos al cierre del ejercicio anterior</t>
  </si>
  <si>
    <t>(*) Indicar imputaciones en  nota al pie del anexo</t>
  </si>
  <si>
    <t>COSTO DE MERCADERIAS O PRODUCTOS VENDIDOS O</t>
  </si>
  <si>
    <t>SERVICIOS PRESTADOS</t>
  </si>
  <si>
    <t>DETALLE</t>
  </si>
  <si>
    <t>Ejercicio Actual</t>
  </si>
  <si>
    <t>Ejercicio Anteriror</t>
  </si>
  <si>
    <t>I. COSTO DE MERCADERIAS O PRODUCTOS VENDIDOS</t>
  </si>
  <si>
    <t>Existencia al Comienzo del Periodo</t>
  </si>
  <si>
    <t>Compras y Costos de Producción del Ejercicio</t>
  </si>
  <si>
    <t>Mercaderias de reventa</t>
  </si>
  <si>
    <t>Productos Terminados</t>
  </si>
  <si>
    <t>Productos en Proceso</t>
  </si>
  <si>
    <t>Materias primas y materiales</t>
  </si>
  <si>
    <t>Otros</t>
  </si>
  <si>
    <t>a) Compras</t>
  </si>
  <si>
    <t>b) Costo de producción según anexo A</t>
  </si>
  <si>
    <t>Diferencia de Inventario</t>
  </si>
  <si>
    <t>Resutado por tenencia</t>
  </si>
  <si>
    <t>Exitencia al cierre del ejercicio</t>
  </si>
  <si>
    <t>II. COSTOS DE SERVICIOS PRESTADOS</t>
  </si>
  <si>
    <t>COSTOS DE MERCADERIAS O PRODUCTOS VENDIDOS Y SERVICIOS PRESTADOS</t>
  </si>
  <si>
    <t>ANEXO F</t>
  </si>
  <si>
    <t>ACTIVOS CORRIENTES</t>
  </si>
  <si>
    <t>SUBTOTALES</t>
  </si>
  <si>
    <t>ACTIVOS NO CORRIENTES</t>
  </si>
  <si>
    <t>TOTALES</t>
  </si>
  <si>
    <t>PASIVOS CORRIENTES</t>
  </si>
  <si>
    <t>PASIVOS NO CORRIENTES</t>
  </si>
  <si>
    <t xml:space="preserve">Clase </t>
  </si>
  <si>
    <t>Monto</t>
  </si>
  <si>
    <t>Cambio Vigente</t>
  </si>
  <si>
    <t>Monto Ejerc. Act.</t>
  </si>
  <si>
    <t>Monto Ejerc. Ante.</t>
  </si>
  <si>
    <t>Moneda Extranjera</t>
  </si>
  <si>
    <t>Moneda Local</t>
  </si>
  <si>
    <t>ANEXO G</t>
  </si>
  <si>
    <t>ACTIVOS Y PASIVOS EN MONEDA EXTRANJERA</t>
  </si>
  <si>
    <t>TOTAL</t>
  </si>
  <si>
    <t>Ejercicio Anterior</t>
  </si>
  <si>
    <t>Gastos de Administrac.</t>
  </si>
  <si>
    <t>Gastos de Comercializ.</t>
  </si>
  <si>
    <t>Otros Gastos</t>
  </si>
  <si>
    <t>Remuneraciones de administradores, directores, sindicos y consejo de vigilancia</t>
  </si>
  <si>
    <t>Honorarios y Remuneraciones por servicios</t>
  </si>
  <si>
    <t>Sueldos y Jornales</t>
  </si>
  <si>
    <t>Contribuciones sociales</t>
  </si>
  <si>
    <t>Regalías y Honorarios por servicios técnicos</t>
  </si>
  <si>
    <t>Gastos de publicidad y propaganda</t>
  </si>
  <si>
    <t>Intereses, multas y recargos impositivos</t>
  </si>
  <si>
    <t>Impuestos, tasas y contribuciones</t>
  </si>
  <si>
    <t>Amortizacion de bienes de uso</t>
  </si>
  <si>
    <t>Amortizacion activos intangibles</t>
  </si>
  <si>
    <t>ANEXO H</t>
  </si>
  <si>
    <t>DATOS ESTADISTICOS</t>
  </si>
  <si>
    <t>Acumulado al Fin del Periodo</t>
  </si>
  <si>
    <t>INDICADORES OPERATIVOS</t>
  </si>
  <si>
    <t>ANEXO I</t>
  </si>
  <si>
    <t>ANEXO J</t>
  </si>
  <si>
    <t>INDICES ECONOMICO - FINANCIEROS</t>
  </si>
  <si>
    <t>INDICES</t>
  </si>
  <si>
    <t>Liquidez (1)</t>
  </si>
  <si>
    <t>Endeudamiento (2)</t>
  </si>
  <si>
    <t>Retabilidad (3) (Presentar sólo a fin del ejercicio)</t>
  </si>
  <si>
    <t>(2) Total del Pasivo/Patrimonio Neto</t>
  </si>
  <si>
    <t>(3) Resultado Antes del Impuesto a la Renta/Patrimonio Neto Excluído el Resultado del Periodo</t>
  </si>
  <si>
    <t>(1) Activo Corriente/Pasivo Corriente</t>
  </si>
  <si>
    <t>Total de origenes (aplicaciones) de fondos en operaciones</t>
  </si>
  <si>
    <t>A</t>
  </si>
  <si>
    <t>B</t>
  </si>
  <si>
    <t>C</t>
  </si>
  <si>
    <t>Muebles y Utiles</t>
  </si>
  <si>
    <t>Maquinas</t>
  </si>
  <si>
    <t>Equipos</t>
  </si>
  <si>
    <t>Equipos de Computacion</t>
  </si>
  <si>
    <t>Instalaciones</t>
  </si>
  <si>
    <t>Sofware</t>
  </si>
  <si>
    <t>Mejoras en Propiedad de Terceros</t>
  </si>
  <si>
    <t>Depreciacion del periodo</t>
  </si>
  <si>
    <t>Aporte para Futuro aumento</t>
  </si>
  <si>
    <t>Reservas</t>
  </si>
  <si>
    <t>Resultados Acumulados</t>
  </si>
  <si>
    <t>Resultados de Ejercicio</t>
  </si>
  <si>
    <t>Total Patrimonio Neto</t>
  </si>
  <si>
    <t>CUENTAS DE CONTINGENCIAS Y DE ORDEN</t>
  </si>
  <si>
    <t>DEUDORAS</t>
  </si>
  <si>
    <t>ACREEDORAS</t>
  </si>
  <si>
    <t>COSTOS FINANCIEROS</t>
  </si>
  <si>
    <t>ESTADOS DE RESULTADO</t>
  </si>
  <si>
    <t>Ejercicio finalizado el</t>
  </si>
  <si>
    <t>Asignacion de Resultados Acumulados</t>
  </si>
  <si>
    <t>Pago de Dividendos</t>
  </si>
  <si>
    <t>Trasferencia a reservas</t>
  </si>
  <si>
    <t>Aporte de capital</t>
  </si>
  <si>
    <t>Copaitalizacion de aportes no capitalizado</t>
  </si>
  <si>
    <t>Reserva de revaluo</t>
  </si>
  <si>
    <t>Resultado del Ejercicio</t>
  </si>
  <si>
    <t>Saldo ajustado</t>
  </si>
  <si>
    <t>NO APLICABLE</t>
  </si>
  <si>
    <t>Deducidas del Activo</t>
  </si>
  <si>
    <t>Previsiones sobre prestamos</t>
  </si>
  <si>
    <t>Deducidas en el Pasivo</t>
  </si>
  <si>
    <t>total del ejercicio</t>
  </si>
  <si>
    <t>total ejercicio anterior</t>
  </si>
  <si>
    <t>Totales ejercicio Actual</t>
  </si>
  <si>
    <t>INFROMACION REQUERIDA SOBRE COSTOS Y GASTOS</t>
  </si>
  <si>
    <t>Intereses pagados por prestamos</t>
  </si>
  <si>
    <t>OTROS GASTOS</t>
  </si>
  <si>
    <t>Previsiones por Prestamos</t>
  </si>
  <si>
    <t>Cartera activa</t>
  </si>
  <si>
    <t>Cartera Pasiva</t>
  </si>
  <si>
    <t>Cantidad de Clientes</t>
  </si>
  <si>
    <t>Sucursales</t>
  </si>
  <si>
    <t>Cantidad de Operaciones</t>
  </si>
  <si>
    <t>Situación</t>
  </si>
  <si>
    <t>Monto ( en G. )</t>
  </si>
  <si>
    <t>Previsiones</t>
  </si>
  <si>
    <t>en G.</t>
  </si>
  <si>
    <t>% Prev. s/Cartera</t>
  </si>
  <si>
    <t>A. Total Cartera no Vencida</t>
  </si>
  <si>
    <t>Composición Cartera Vencida</t>
  </si>
  <si>
    <t>Normal</t>
  </si>
  <si>
    <t xml:space="preserve">En Gestión de Cobro </t>
  </si>
  <si>
    <t>En Gestión de Cobro Judicial</t>
  </si>
  <si>
    <t>B. Total Cartera Vencida</t>
  </si>
  <si>
    <t xml:space="preserve">Observaciones </t>
  </si>
  <si>
    <t>Criterios de Clasificación Utilizados</t>
  </si>
  <si>
    <t>Cantidad de Colaboradores</t>
  </si>
  <si>
    <t>A) PARTES VINCULADAS O RELACIONADAS</t>
  </si>
  <si>
    <t>Según Art. 34 de la Ley 1284/98 (indicar nombres de las partes)</t>
  </si>
  <si>
    <t>Inciso a)</t>
  </si>
  <si>
    <t>Inciso b)</t>
  </si>
  <si>
    <t>Otros: Los cónyuges y parientes hasta el segundo grado de consanguinidad o afinidad de las personas referidas en los incisos anteriores, siempre que tengan participación en el capital de la sociedad. N/A</t>
  </si>
  <si>
    <t>Según Art. 27 de la Res. 763/04</t>
  </si>
  <si>
    <t>Inversiones de la sociedad en valores de otras empresas que representen más del 10% del activo de la sociedad</t>
  </si>
  <si>
    <t>Nombre de la empresa</t>
  </si>
  <si>
    <t>Monto de la inversión</t>
  </si>
  <si>
    <t>Tipo de valor</t>
  </si>
  <si>
    <t>Indicar el porcentaje de participación en el capital integrado de la sociedad emisora (solo en el caso de inversión en acciones)</t>
  </si>
  <si>
    <t>No se registran inversiones en valores de otras empresas que representen más del 10% del activo de la sociedad.</t>
  </si>
  <si>
    <t>Observación: En el caso de no registrar inversiones indicar en forma expresa esta situación.</t>
  </si>
  <si>
    <t>Activos de la sociedad comprometidos en más del 20% en garantía de obligaciones de otra u otras empresas</t>
  </si>
  <si>
    <t>Valor de los bienes gravados</t>
  </si>
  <si>
    <t>Tipo de bien o valor</t>
  </si>
  <si>
    <t>Monto de la deuda garantizada</t>
  </si>
  <si>
    <t>No se registran activos de la Sociedad comprometidos en más del 20% en garantía de obligaciones de otra u otras empresas.</t>
  </si>
  <si>
    <t>Observación: En el caso de no registrargarantías indicar en forma expresa esta situación.</t>
  </si>
  <si>
    <t>Según Art. 28 de la Res. 763/04</t>
  </si>
  <si>
    <t xml:space="preserve">Vinculación por el nivel de endeudamiento: </t>
  </si>
  <si>
    <t>n/a</t>
  </si>
  <si>
    <t>Según Art. 1º) Resolución CNV Nº 1257/10</t>
  </si>
  <si>
    <t>Nombre de la Sociendad Vinculada</t>
  </si>
  <si>
    <t>Factores de la Vinculación</t>
  </si>
  <si>
    <t>B) SALDOS CON PARTES RELACIONADAS</t>
  </si>
  <si>
    <t>En forma comparativa con el mismo período del año anterior.</t>
  </si>
  <si>
    <t>Activo</t>
  </si>
  <si>
    <t>Cuentas por cobrar</t>
  </si>
  <si>
    <t>Obs.: (distinguir nombres de partes relacionadas indicadas en A)</t>
  </si>
  <si>
    <t>-</t>
  </si>
  <si>
    <t>Pasivo</t>
  </si>
  <si>
    <t>Cuentas a pagar prestamos de accionistas</t>
  </si>
  <si>
    <t>Ingresos (con sus conceptos y distinguir nombres de partes relacionadas indicadas en A)</t>
  </si>
  <si>
    <t>Egresos (con sus conceptos y distinguir nombres de partes relacionadas indicadas en A)</t>
  </si>
  <si>
    <t>Las transacciones en el período fueron las siguientes:</t>
  </si>
  <si>
    <t>n/a = no aplicable</t>
  </si>
  <si>
    <t>Firma del representante legal de la entidad fiscalizada y aclaración: ……………………………………………………………</t>
  </si>
  <si>
    <t>Perdida por Venta de Cartera de Credito</t>
  </si>
  <si>
    <t>Perdias extraordinarias e Impuestos</t>
  </si>
  <si>
    <t>Utilidad Neta del Ejercicio</t>
  </si>
  <si>
    <t>Ajustes a la Utilidad del Ejercicio</t>
  </si>
  <si>
    <t>Depreciación de Bienes de Uso</t>
  </si>
  <si>
    <t>Constitución de Previsiones</t>
  </si>
  <si>
    <t>Desafectación de Previsiones</t>
  </si>
  <si>
    <t>Aplicación de Previsiones</t>
  </si>
  <si>
    <t>Ajuste de Ejercicios Anteriores</t>
  </si>
  <si>
    <t>Amortización Cargos Diferidos</t>
  </si>
  <si>
    <t>Resultado de Operaciones antes de Cambios</t>
  </si>
  <si>
    <t>en el Capital de Trabajo</t>
  </si>
  <si>
    <t>Disminución (Aumento) de Créditos Vigente Sector Financiero</t>
  </si>
  <si>
    <t>Disminución (Aumento) de Créditos Vigente Sector No Financiero</t>
  </si>
  <si>
    <t>Disminución (Aumento) de Créditos Diversos</t>
  </si>
  <si>
    <t>Disminución (Aumento) de Créditos Vencidos</t>
  </si>
  <si>
    <t>Disminución (Aumento) de Cargos Diferidos</t>
  </si>
  <si>
    <t>Aumento (Disminución) de Obligaciones Sector No Financiero</t>
  </si>
  <si>
    <t>Aumento (Disminución) de Obligaciones Diversas</t>
  </si>
  <si>
    <t>Aumento/Disminución de Provisiones</t>
  </si>
  <si>
    <t>Efectivo Neto y Equivalente de Efectivo</t>
  </si>
  <si>
    <t>por Actividades de Operación</t>
  </si>
  <si>
    <t>Flujo de Efectivo y Equivalente de Efectivo</t>
  </si>
  <si>
    <t>por Actividades de Inversión</t>
  </si>
  <si>
    <t>Compra de Activo Fijo</t>
  </si>
  <si>
    <t>Disminución (Aumento) de Valores Públicos</t>
  </si>
  <si>
    <t>Disminución (Aumento) de Inversiones</t>
  </si>
  <si>
    <t>Efectivo y Equivalente de Efectivo</t>
  </si>
  <si>
    <t>por Actividad de Financiamiento</t>
  </si>
  <si>
    <t>Integración de capital</t>
  </si>
  <si>
    <t>por Actividades de Financiamiento</t>
  </si>
  <si>
    <t>Aumento Neto de Efectivo y sus Equivalentes</t>
  </si>
  <si>
    <t>(A + B + C)</t>
  </si>
  <si>
    <t>Efectivo y sus equivalentes al Inicio del Periodo</t>
  </si>
  <si>
    <t>Efectivo y sus Equivalente al Final del Periodo</t>
  </si>
  <si>
    <t>Las notas que se acompañan forman parte de los estados financieros</t>
  </si>
  <si>
    <t>Costos financieros, Gastos adm y de ventas</t>
  </si>
  <si>
    <t>Ingresos por Intereses y Servicios</t>
  </si>
  <si>
    <t>Honorarios intereses y otros</t>
  </si>
  <si>
    <t>Inversiones Per (Anexos C y D y Notas)</t>
  </si>
  <si>
    <t xml:space="preserve">Inciso c) </t>
  </si>
  <si>
    <t xml:space="preserve">Inciso d) </t>
  </si>
  <si>
    <t>Reserva Legal del Ejercicio</t>
  </si>
  <si>
    <t>NO  APLICA</t>
  </si>
  <si>
    <t>Total cartera no judicializada</t>
  </si>
  <si>
    <t>total cartera judicializada</t>
  </si>
  <si>
    <t>No aplica</t>
  </si>
  <si>
    <t>Redondeo</t>
  </si>
  <si>
    <t>Actividad Principal: Otorgamiento de préstamos de dinero con fondos propios a través de créditos de consumo y Mipymes.</t>
  </si>
  <si>
    <t>Domicilio Legal: 25 DE MAYO N° 161 E/ YEGROS E INDEPENDENCIA NACIONAL</t>
  </si>
  <si>
    <t>99 AÑOS</t>
  </si>
  <si>
    <t>Carlos Ernesto Friedmann kohn</t>
  </si>
  <si>
    <t xml:space="preserve">Ordinarias </t>
  </si>
  <si>
    <t>Wesley Danillo Neves Xavier</t>
  </si>
  <si>
    <t>César de la Cruz González Netto</t>
  </si>
  <si>
    <t>CORREDORES DE CRÉDITOS</t>
  </si>
  <si>
    <t>Disponibilidades (Nota 3)</t>
  </si>
  <si>
    <t>Inversiones Temporarias (Anexo C )</t>
  </si>
  <si>
    <t>Créditos Otorgados (Nota 4)</t>
  </si>
  <si>
    <t>Otros Créditos (Nota 5)</t>
  </si>
  <si>
    <t>Otros Activos (Nota 6)</t>
  </si>
  <si>
    <t>Bienes de Uso (Anexo A y Nota 7)</t>
  </si>
  <si>
    <t>Activos Intangibles (AnexoB y Nota 8)</t>
  </si>
  <si>
    <t>Deudas No financieras (Nota 9)</t>
  </si>
  <si>
    <t>Deudas Financieras (Nota 10)</t>
  </si>
  <si>
    <t>Otros pasivos (Nota 13)</t>
  </si>
  <si>
    <t>Previsiones (anexo E y Nota 14)</t>
  </si>
  <si>
    <t>Capital Social (Notas 15)</t>
  </si>
  <si>
    <t>Carlos E. Friedmann Kohn</t>
  </si>
  <si>
    <t>César González Netto</t>
  </si>
  <si>
    <t xml:space="preserve">Rem y Cargas Soc. a Pagar (Nota 11) </t>
  </si>
  <si>
    <t>Impuesto a la Renta a Pagar (Nota 12)</t>
  </si>
  <si>
    <t>Constitución Reserva Legal y Revalúo</t>
  </si>
  <si>
    <t>Consumo de Energía</t>
  </si>
  <si>
    <t>TOTALES EJERCICIO ANTERIOR</t>
  </si>
  <si>
    <t>Neto Resultante 31/12/2018</t>
  </si>
  <si>
    <t>CORREDORES DE CRÉDITO S.A.E.C.A</t>
  </si>
  <si>
    <t>CORREDORES DE CREDITO S.A.E.C.A</t>
  </si>
  <si>
    <t>CORREDORES DE CRÉDITOS S.A.E.C.A</t>
  </si>
  <si>
    <t xml:space="preserve"> Descuentos Concedidos</t>
  </si>
  <si>
    <t>Creditos Incobrables</t>
  </si>
  <si>
    <t>Carlos Ernesto Friedmann Kohn, Danillo Neves Xavier y César González Netto</t>
  </si>
  <si>
    <t>Danillo Danillo Neves Xavier</t>
  </si>
  <si>
    <t>Danillo Neves Xavier</t>
  </si>
  <si>
    <t>Por el Ejercicio anual N° 1  iniciados el 01 de Enero del 2019 hasta el 31 de Diciembre de 2019 presentado en forma comparativa con el Ejercicio anterior.</t>
  </si>
  <si>
    <t>Denominacion: CORREDORES DE CRÉDITO S.A.E.C.A.</t>
  </si>
  <si>
    <t>La Sociedad fue constituida en Asunción, Paraguay, bajo la denominación de Corredores de Crédito Sociedad Anónima por Escritura Pública N° 106, de fecha 09 de Agosto de 2013, pasada ante la escribana pública Zunilda A. Narvaja Ramírez, inscripta en la Dirección General de Registros Públicos, Registro de Personas Jurídicas y Asociaciones bajo el N° 812, Serie "E", folio 8377 y sgtes. En fecha 28 de Agosto de 2013 y en el Registro Público de Comercio, Sección Contratos, bajo el N° 534, serie "A", folio 6.009, en fecha 28 de Agosto de 2013. Modificaciones: 1) Por Escritura Pública N° 190, de fecha 22 de Diciembre de 2017, pasada ante la Escribana Zunilda Narvaja Ramírez, inscripta en la Dirección General de Registros Públicos, Registro de Personas Jurídicas y Asociaciones en la matrícula comercial N° 13.583, serie Comercial, bajo en N° 1, folio 1/15, en fecha 22 de Marzo de 2018, con reingreso en fecha 11 de Abril de 2018. 2 ) Por Escritura Pública N° 75, de fecha 23 de Mayo de 2019, pasada ante la Escribana pública Zunilda A. Narvaja Ramírez e inscripta en la Dirección General de Registros Públicos, Registro de Personas Jurídicas y Asociaciones en la matrícula jurídica N° 13.317, serie "Comercial", bajo el N° 2, folio 18, en fecha 09 de Julio  de 2019.</t>
  </si>
  <si>
    <t>Aprobada su inscripcion en el Mercado de Valores como "Sociedad Anónima Emisora de Capital Abierto" por Resolución C.N.V. N° 82 E/19, según Acta de Directorio N° 68 de fecha 05 de Setiembre de 2019 de la Comisión Nacional de Valores.</t>
  </si>
  <si>
    <t>Acciones Integradas : 10.200 Acciones de Gs. 1.000.000 c/u</t>
  </si>
  <si>
    <t>Preferidas A</t>
  </si>
  <si>
    <t>BALANCE O ESTADO DE SITUACION PATRIMONIAL AL 31/12/2019 COMPARATIVO CON EL PERIODO ANTERIOR</t>
  </si>
  <si>
    <t xml:space="preserve">Total </t>
  </si>
  <si>
    <t>Por el ejercicio finalizado el 31/12/19 comparativo con el ejercicio anterior</t>
  </si>
  <si>
    <t>Ventas netas (Nota E.1)</t>
  </si>
  <si>
    <t>Aporte No Capitalizado</t>
  </si>
  <si>
    <t>Por el ejercicio finalizado el 31/12/2019 comparativo con el ejercicio anterior</t>
  </si>
  <si>
    <t>Según Asamblea Ordinaria celebrada el: 16 de Abril de 2020.</t>
  </si>
  <si>
    <t>BALANCE GENERAL AL 31/12/2019</t>
  </si>
  <si>
    <t>Por el ejercicio finalizado el 31/12/2019 comparativo con el Ejercicio anterior</t>
  </si>
  <si>
    <t>Carlos E. Friedmann Kohn, Danillo Neves Xavier y César González Netto, Angel E. Cordone Medina, Natalia G. Ibarrola y Andrés Kovacs</t>
  </si>
  <si>
    <t>BALANCE GENERAL AL31/12/2019</t>
  </si>
  <si>
    <t>EJERCICIO CERRADO AL 31/12/19</t>
  </si>
  <si>
    <t>Composición de la Cartera de Créditos al 31/12/2019</t>
  </si>
  <si>
    <t>TOTAL DE LA CARTERA DE CREDITOS AL 31/12/2019 ( A+B )</t>
  </si>
  <si>
    <t>TOTAL NETO CARTERA DE CREDITOS AL 31/12/2019</t>
  </si>
  <si>
    <t>Rodados</t>
  </si>
  <si>
    <t>BALANCE GENERAL AL 31/12/19</t>
  </si>
  <si>
    <t>(-) TOTAL PREVISIONES AL 31/12/2019</t>
  </si>
  <si>
    <t>Capitalización de Utilidades 2016/2017</t>
  </si>
  <si>
    <t>Aporte para Futura Capitalización</t>
  </si>
  <si>
    <t>Inhibiciones (Nota 16)</t>
  </si>
  <si>
    <t>Impuesto a la Renta (Nota 2)</t>
  </si>
  <si>
    <t>Costos Financieros  (Anexo H y Nota E.2)</t>
  </si>
  <si>
    <t xml:space="preserve"> Gs.   155.525.-</t>
  </si>
  <si>
    <t xml:space="preserve"> Gs.      77.155,-</t>
  </si>
  <si>
    <t xml:space="preserve"> Gs          3.058.-</t>
  </si>
  <si>
    <t xml:space="preserve"> Gs.144.831.-</t>
  </si>
  <si>
    <t>Gs. 640.083.-</t>
  </si>
  <si>
    <t xml:space="preserve"> Gs. 233.737.-</t>
  </si>
  <si>
    <t>Gastos de comercialización (Anexo H y Nota E.3)</t>
  </si>
  <si>
    <t>Gastos de administración (Anexo H y Nota E.4)</t>
  </si>
  <si>
    <t>Otros Gastos (Anexo H y Nota E.5)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</si>
</sst>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(* #,##0_);_(* \(#,##0\);_(* &quot;-&quot;_);_(@_)"/>
    <numFmt numFmtId="43" formatCode="_(* #,##0.00_);_(* \(#,##0.00\);_(* &quot;-&quot;??_);_(@_)"/>
    <numFmt numFmtId="164" formatCode="&quot;Gs&quot;\ #,##0_);[Red]\(&quot;Gs&quot;\ #,##0\)"/>
    <numFmt numFmtId="165" formatCode="_ * #,##0_ ;_ * \-#,##0_ ;_ * &quot;-&quot;_ ;_ @_ "/>
    <numFmt numFmtId="166" formatCode="_(* #,##0_);_(* \(#,##0\);_(* &quot;-&quot;??_);_(@_)"/>
    <numFmt numFmtId="167" formatCode="_(* #,##0.00_);_(* \(#,##0.00\);_(* \-??_);_(@_)"/>
    <numFmt numFmtId="168" formatCode="_(* #,##0_);_(* \(#,##0\);_(* \-??_);_(@_)"/>
    <numFmt numFmtId="169" formatCode="#,##0\ ;\(##,##0\)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u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sz val="10"/>
      <color indexed="8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name val="Arial"/>
      <family val="2"/>
    </font>
    <font>
      <b/>
      <sz val="11"/>
      <color rgb="FFFF0000"/>
      <name val="Calibri"/>
      <family val="2"/>
      <scheme val="minor"/>
    </font>
    <font>
      <b/>
      <u val="singleAccounting"/>
      <sz val="11"/>
      <color theme="1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double">
        <color indexed="8"/>
      </bottom>
      <diagonal/>
    </border>
  </borders>
  <cellStyleXfs count="6">
    <xf numFmtId="0" fontId="0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9" fillId="0" borderId="0"/>
    <xf numFmtId="167" fontId="19" fillId="0" borderId="0" applyFill="0" applyBorder="0" applyAlignment="0" applyProtection="0"/>
  </cellStyleXfs>
  <cellXfs count="42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0" xfId="0" applyFont="1" applyBorder="1"/>
    <xf numFmtId="0" fontId="3" fillId="0" borderId="7" xfId="0" applyFont="1" applyBorder="1"/>
    <xf numFmtId="0" fontId="4" fillId="0" borderId="0" xfId="0" applyFont="1"/>
    <xf numFmtId="0" fontId="3" fillId="0" borderId="3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0" fillId="0" borderId="1" xfId="0" applyBorder="1"/>
    <xf numFmtId="0" fontId="0" fillId="0" borderId="7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8" xfId="0" applyBorder="1"/>
    <xf numFmtId="0" fontId="0" fillId="0" borderId="6" xfId="0" applyBorder="1"/>
    <xf numFmtId="0" fontId="0" fillId="0" borderId="0" xfId="0"/>
    <xf numFmtId="0" fontId="3" fillId="0" borderId="4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3" xfId="0" applyFont="1" applyBorder="1" applyAlignment="1"/>
    <xf numFmtId="0" fontId="3" fillId="0" borderId="8" xfId="0" applyFont="1" applyBorder="1"/>
    <xf numFmtId="0" fontId="1" fillId="0" borderId="0" xfId="0" applyFont="1" applyBorder="1"/>
    <xf numFmtId="0" fontId="1" fillId="0" borderId="4" xfId="0" applyFont="1" applyBorder="1"/>
    <xf numFmtId="0" fontId="0" fillId="0" borderId="5" xfId="0" applyBorder="1"/>
    <xf numFmtId="0" fontId="2" fillId="0" borderId="0" xfId="0" applyFont="1" applyBorder="1"/>
    <xf numFmtId="0" fontId="1" fillId="0" borderId="4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0" fontId="4" fillId="0" borderId="3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0" fillId="0" borderId="14" xfId="0" applyBorder="1"/>
    <xf numFmtId="0" fontId="0" fillId="0" borderId="19" xfId="0" applyBorder="1"/>
    <xf numFmtId="0" fontId="3" fillId="0" borderId="9" xfId="0" applyFont="1" applyBorder="1" applyAlignment="1">
      <alignment horizontal="center" vertical="center" wrapText="1"/>
    </xf>
    <xf numFmtId="0" fontId="4" fillId="0" borderId="17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0" fillId="0" borderId="0" xfId="0" applyAlignment="1">
      <alignment wrapText="1"/>
    </xf>
    <xf numFmtId="0" fontId="3" fillId="0" borderId="9" xfId="0" applyFont="1" applyBorder="1"/>
    <xf numFmtId="0" fontId="4" fillId="0" borderId="9" xfId="0" applyFont="1" applyBorder="1"/>
    <xf numFmtId="0" fontId="3" fillId="0" borderId="14" xfId="0" applyFont="1" applyBorder="1" applyAlignment="1">
      <alignment horizontal="center" vertical="center" wrapText="1"/>
    </xf>
    <xf numFmtId="0" fontId="4" fillId="0" borderId="9" xfId="0" applyFont="1" applyFill="1" applyBorder="1"/>
    <xf numFmtId="0" fontId="0" fillId="0" borderId="0" xfId="0" applyBorder="1" applyAlignment="1">
      <alignment vertical="center"/>
    </xf>
    <xf numFmtId="0" fontId="3" fillId="0" borderId="3" xfId="0" applyFont="1" applyBorder="1" applyAlignment="1">
      <alignment horizontal="left" indent="5"/>
    </xf>
    <xf numFmtId="0" fontId="3" fillId="0" borderId="3" xfId="0" applyFont="1" applyFill="1" applyBorder="1" applyAlignment="1">
      <alignment horizontal="left" indent="5"/>
    </xf>
    <xf numFmtId="0" fontId="3" fillId="0" borderId="3" xfId="0" applyFont="1" applyFill="1" applyBorder="1"/>
    <xf numFmtId="0" fontId="3" fillId="0" borderId="3" xfId="0" applyFont="1" applyFill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65" fontId="9" fillId="0" borderId="0" xfId="1" applyNumberFormat="1" applyFont="1" applyFill="1" applyBorder="1"/>
    <xf numFmtId="165" fontId="8" fillId="0" borderId="0" xfId="1" applyNumberFormat="1" applyFont="1" applyFill="1" applyBorder="1"/>
    <xf numFmtId="0" fontId="3" fillId="2" borderId="1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165" fontId="9" fillId="0" borderId="3" xfId="1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166" fontId="0" fillId="0" borderId="0" xfId="2" applyNumberFormat="1" applyFont="1"/>
    <xf numFmtId="166" fontId="3" fillId="0" borderId="15" xfId="2" applyNumberFormat="1" applyFont="1" applyBorder="1"/>
    <xf numFmtId="0" fontId="3" fillId="0" borderId="15" xfId="0" applyFont="1" applyFill="1" applyBorder="1"/>
    <xf numFmtId="0" fontId="3" fillId="0" borderId="5" xfId="0" applyFont="1" applyBorder="1"/>
    <xf numFmtId="0" fontId="3" fillId="0" borderId="8" xfId="0" applyFont="1" applyBorder="1"/>
    <xf numFmtId="0" fontId="3" fillId="0" borderId="6" xfId="0" applyFont="1" applyBorder="1"/>
    <xf numFmtId="0" fontId="4" fillId="0" borderId="10" xfId="0" applyFont="1" applyBorder="1" applyAlignment="1">
      <alignment horizontal="left"/>
    </xf>
    <xf numFmtId="0" fontId="3" fillId="0" borderId="10" xfId="0" applyFont="1" applyBorder="1" applyAlignment="1"/>
    <xf numFmtId="0" fontId="3" fillId="0" borderId="11" xfId="0" applyFont="1" applyBorder="1" applyAlignment="1"/>
    <xf numFmtId="0" fontId="3" fillId="0" borderId="12" xfId="0" applyFont="1" applyBorder="1" applyAlignment="1"/>
    <xf numFmtId="38" fontId="0" fillId="0" borderId="0" xfId="0" applyNumberFormat="1"/>
    <xf numFmtId="3" fontId="0" fillId="0" borderId="0" xfId="0" applyNumberFormat="1"/>
    <xf numFmtId="166" fontId="0" fillId="0" borderId="0" xfId="0" applyNumberFormat="1"/>
    <xf numFmtId="3" fontId="12" fillId="0" borderId="15" xfId="0" applyNumberFormat="1" applyFont="1" applyBorder="1"/>
    <xf numFmtId="3" fontId="12" fillId="0" borderId="3" xfId="0" applyNumberFormat="1" applyFont="1" applyBorder="1"/>
    <xf numFmtId="3" fontId="12" fillId="0" borderId="14" xfId="0" applyNumberFormat="1" applyFont="1" applyBorder="1"/>
    <xf numFmtId="3" fontId="12" fillId="0" borderId="4" xfId="0" applyNumberFormat="1" applyFont="1" applyBorder="1"/>
    <xf numFmtId="0" fontId="4" fillId="0" borderId="10" xfId="0" applyFont="1" applyBorder="1"/>
    <xf numFmtId="3" fontId="13" fillId="0" borderId="9" xfId="0" applyNumberFormat="1" applyFont="1" applyBorder="1"/>
    <xf numFmtId="3" fontId="13" fillId="0" borderId="12" xfId="0" applyNumberFormat="1" applyFont="1" applyBorder="1"/>
    <xf numFmtId="3" fontId="13" fillId="0" borderId="10" xfId="0" applyNumberFormat="1" applyFont="1" applyBorder="1"/>
    <xf numFmtId="0" fontId="14" fillId="0" borderId="10" xfId="0" applyFont="1" applyBorder="1"/>
    <xf numFmtId="3" fontId="12" fillId="0" borderId="16" xfId="0" applyNumberFormat="1" applyFont="1" applyBorder="1"/>
    <xf numFmtId="0" fontId="4" fillId="0" borderId="8" xfId="0" applyFont="1" applyFill="1" applyBorder="1"/>
    <xf numFmtId="14" fontId="3" fillId="0" borderId="11" xfId="0" applyNumberFormat="1" applyFont="1" applyBorder="1" applyAlignment="1">
      <alignment horizontal="center" wrapText="1"/>
    </xf>
    <xf numFmtId="14" fontId="3" fillId="0" borderId="12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4" fillId="0" borderId="20" xfId="0" applyFont="1" applyBorder="1"/>
    <xf numFmtId="166" fontId="3" fillId="0" borderId="9" xfId="2" applyNumberFormat="1" applyFont="1" applyBorder="1"/>
    <xf numFmtId="166" fontId="16" fillId="0" borderId="0" xfId="2" applyNumberFormat="1" applyFont="1" applyBorder="1"/>
    <xf numFmtId="166" fontId="16" fillId="0" borderId="4" xfId="2" applyNumberFormat="1" applyFont="1" applyBorder="1"/>
    <xf numFmtId="166" fontId="3" fillId="0" borderId="10" xfId="0" applyNumberFormat="1" applyFont="1" applyBorder="1"/>
    <xf numFmtId="166" fontId="3" fillId="0" borderId="9" xfId="0" applyNumberFormat="1" applyFont="1" applyBorder="1"/>
    <xf numFmtId="166" fontId="12" fillId="0" borderId="9" xfId="0" applyNumberFormat="1" applyFont="1" applyBorder="1"/>
    <xf numFmtId="0" fontId="12" fillId="0" borderId="9" xfId="0" applyFont="1" applyBorder="1"/>
    <xf numFmtId="3" fontId="12" fillId="0" borderId="0" xfId="0" applyNumberFormat="1" applyFont="1"/>
    <xf numFmtId="0" fontId="3" fillId="0" borderId="9" xfId="0" applyFont="1" applyBorder="1" applyAlignment="1">
      <alignment horizontal="center"/>
    </xf>
    <xf numFmtId="3" fontId="3" fillId="0" borderId="8" xfId="0" applyNumberFormat="1" applyFont="1" applyBorder="1"/>
    <xf numFmtId="166" fontId="3" fillId="0" borderId="9" xfId="2" applyNumberFormat="1" applyFont="1" applyFill="1" applyBorder="1"/>
    <xf numFmtId="166" fontId="0" fillId="0" borderId="9" xfId="0" applyNumberFormat="1" applyFill="1" applyBorder="1"/>
    <xf numFmtId="0" fontId="3" fillId="0" borderId="2" xfId="0" applyFont="1" applyBorder="1" applyAlignment="1">
      <alignment horizontal="right"/>
    </xf>
    <xf numFmtId="3" fontId="12" fillId="0" borderId="9" xfId="0" applyNumberFormat="1" applyFont="1" applyBorder="1"/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4" fillId="0" borderId="9" xfId="0" applyFont="1" applyBorder="1" applyAlignment="1">
      <alignment horizontal="center" vertical="center"/>
    </xf>
    <xf numFmtId="4" fontId="7" fillId="0" borderId="15" xfId="2" applyNumberFormat="1" applyFont="1" applyBorder="1"/>
    <xf numFmtId="4" fontId="7" fillId="0" borderId="15" xfId="0" applyNumberFormat="1" applyFont="1" applyBorder="1"/>
    <xf numFmtId="4" fontId="7" fillId="0" borderId="4" xfId="0" applyNumberFormat="1" applyFont="1" applyBorder="1"/>
    <xf numFmtId="9" fontId="7" fillId="0" borderId="15" xfId="3" applyFont="1" applyBorder="1"/>
    <xf numFmtId="0" fontId="12" fillId="0" borderId="1" xfId="0" applyFont="1" applyBorder="1"/>
    <xf numFmtId="38" fontId="12" fillId="0" borderId="15" xfId="0" applyNumberFormat="1" applyFont="1" applyBorder="1"/>
    <xf numFmtId="3" fontId="0" fillId="0" borderId="9" xfId="0" applyNumberFormat="1" applyFont="1" applyBorder="1"/>
    <xf numFmtId="0" fontId="0" fillId="0" borderId="0" xfId="0" applyAlignment="1">
      <alignment vertical="center"/>
    </xf>
    <xf numFmtId="0" fontId="0" fillId="0" borderId="21" xfId="0" applyBorder="1" applyAlignment="1">
      <alignment vertical="center"/>
    </xf>
    <xf numFmtId="0" fontId="0" fillId="0" borderId="23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vertical="center"/>
    </xf>
    <xf numFmtId="0" fontId="0" fillId="4" borderId="22" xfId="0" applyFont="1" applyFill="1" applyBorder="1" applyAlignment="1">
      <alignment vertical="center"/>
    </xf>
    <xf numFmtId="166" fontId="1" fillId="4" borderId="22" xfId="2" applyNumberFormat="1" applyFont="1" applyFill="1" applyBorder="1" applyAlignment="1">
      <alignment vertical="center"/>
    </xf>
    <xf numFmtId="9" fontId="1" fillId="4" borderId="22" xfId="3" applyFont="1" applyFill="1" applyBorder="1" applyAlignment="1">
      <alignment vertical="center"/>
    </xf>
    <xf numFmtId="9" fontId="0" fillId="0" borderId="0" xfId="3" applyFont="1" applyAlignment="1">
      <alignment vertical="center"/>
    </xf>
    <xf numFmtId="166" fontId="1" fillId="4" borderId="22" xfId="0" applyNumberFormat="1" applyFont="1" applyFill="1" applyBorder="1" applyAlignment="1">
      <alignment vertical="center"/>
    </xf>
    <xf numFmtId="0" fontId="18" fillId="4" borderId="22" xfId="0" applyFont="1" applyFill="1" applyBorder="1" applyAlignment="1">
      <alignment vertical="center"/>
    </xf>
    <xf numFmtId="0" fontId="1" fillId="3" borderId="22" xfId="0" applyFont="1" applyFill="1" applyBorder="1" applyAlignment="1">
      <alignment vertical="center"/>
    </xf>
    <xf numFmtId="0" fontId="4" fillId="0" borderId="0" xfId="0" applyFont="1" applyAlignment="1">
      <alignment horizontal="left"/>
    </xf>
    <xf numFmtId="0" fontId="17" fillId="0" borderId="24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17" fillId="0" borderId="27" xfId="0" applyFont="1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27" xfId="0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27" xfId="0" applyFont="1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0" xfId="0" applyBorder="1" applyAlignment="1">
      <alignment horizontal="left" vertical="center" wrapText="1"/>
    </xf>
    <xf numFmtId="0" fontId="20" fillId="0" borderId="5" xfId="0" applyFont="1" applyBorder="1" applyAlignment="1">
      <alignment horizontal="left"/>
    </xf>
    <xf numFmtId="0" fontId="20" fillId="0" borderId="8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169" fontId="20" fillId="0" borderId="0" xfId="0" applyNumberFormat="1" applyFont="1" applyBorder="1" applyAlignment="1">
      <alignment horizontal="center"/>
    </xf>
    <xf numFmtId="0" fontId="0" fillId="0" borderId="27" xfId="0" applyBorder="1" applyAlignment="1">
      <alignment horizontal="center" vertical="center"/>
    </xf>
    <xf numFmtId="0" fontId="0" fillId="0" borderId="27" xfId="0" applyBorder="1" applyAlignment="1">
      <alignment horizontal="left"/>
    </xf>
    <xf numFmtId="0" fontId="21" fillId="0" borderId="3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 applyBorder="1"/>
    <xf numFmtId="0" fontId="22" fillId="0" borderId="0" xfId="0" applyFont="1" applyBorder="1" applyAlignment="1">
      <alignment horizontal="left"/>
    </xf>
    <xf numFmtId="168" fontId="22" fillId="0" borderId="0" xfId="5" applyNumberFormat="1" applyFont="1" applyBorder="1"/>
    <xf numFmtId="0" fontId="21" fillId="0" borderId="3" xfId="0" applyFont="1" applyBorder="1"/>
    <xf numFmtId="169" fontId="21" fillId="0" borderId="0" xfId="0" applyNumberFormat="1" applyFont="1" applyBorder="1" applyAlignment="1"/>
    <xf numFmtId="169" fontId="21" fillId="0" borderId="0" xfId="0" applyNumberFormat="1" applyFont="1" applyFill="1" applyBorder="1" applyAlignment="1"/>
    <xf numFmtId="169" fontId="22" fillId="0" borderId="0" xfId="0" applyNumberFormat="1" applyFont="1" applyBorder="1" applyAlignment="1"/>
    <xf numFmtId="169" fontId="22" fillId="0" borderId="0" xfId="0" applyNumberFormat="1" applyFont="1" applyFill="1" applyBorder="1" applyAlignment="1"/>
    <xf numFmtId="168" fontId="22" fillId="0" borderId="0" xfId="5" applyNumberFormat="1" applyFont="1" applyFill="1" applyBorder="1" applyAlignment="1" applyProtection="1"/>
    <xf numFmtId="0" fontId="21" fillId="0" borderId="0" xfId="0" applyFont="1" applyBorder="1"/>
    <xf numFmtId="0" fontId="22" fillId="0" borderId="0" xfId="0" applyFont="1" applyFill="1" applyBorder="1"/>
    <xf numFmtId="0" fontId="22" fillId="0" borderId="3" xfId="0" applyFont="1" applyBorder="1"/>
    <xf numFmtId="169" fontId="21" fillId="0" borderId="35" xfId="0" applyNumberFormat="1" applyFont="1" applyFill="1" applyBorder="1" applyAlignment="1"/>
    <xf numFmtId="0" fontId="3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12" fillId="0" borderId="0" xfId="0" applyNumberFormat="1" applyFont="1" applyBorder="1"/>
    <xf numFmtId="0" fontId="4" fillId="0" borderId="0" xfId="0" applyFont="1" applyAlignment="1"/>
    <xf numFmtId="38" fontId="10" fillId="0" borderId="15" xfId="0" applyNumberFormat="1" applyFont="1" applyFill="1" applyBorder="1"/>
    <xf numFmtId="0" fontId="0" fillId="0" borderId="0" xfId="0" applyFill="1"/>
    <xf numFmtId="0" fontId="3" fillId="0" borderId="0" xfId="0" applyFont="1" applyFill="1"/>
    <xf numFmtId="0" fontId="3" fillId="0" borderId="0" xfId="0" applyFont="1" applyFill="1" applyBorder="1"/>
    <xf numFmtId="0" fontId="3" fillId="0" borderId="4" xfId="0" applyFont="1" applyFill="1" applyBorder="1"/>
    <xf numFmtId="0" fontId="4" fillId="0" borderId="3" xfId="0" applyFont="1" applyFill="1" applyBorder="1"/>
    <xf numFmtId="14" fontId="4" fillId="0" borderId="9" xfId="0" applyNumberFormat="1" applyFont="1" applyFill="1" applyBorder="1" applyAlignment="1">
      <alignment horizontal="center"/>
    </xf>
    <xf numFmtId="0" fontId="4" fillId="0" borderId="0" xfId="0" applyFont="1" applyFill="1" applyBorder="1"/>
    <xf numFmtId="38" fontId="1" fillId="0" borderId="9" xfId="0" applyNumberFormat="1" applyFont="1" applyFill="1" applyBorder="1"/>
    <xf numFmtId="38" fontId="0" fillId="0" borderId="0" xfId="0" applyNumberFormat="1" applyFill="1"/>
    <xf numFmtId="0" fontId="3" fillId="0" borderId="3" xfId="0" applyFont="1" applyFill="1" applyBorder="1" applyAlignment="1"/>
    <xf numFmtId="0" fontId="3" fillId="0" borderId="0" xfId="0" applyFont="1" applyFill="1" applyBorder="1" applyAlignment="1">
      <alignment vertical="center"/>
    </xf>
    <xf numFmtId="38" fontId="10" fillId="0" borderId="0" xfId="0" applyNumberFormat="1" applyFont="1" applyFill="1" applyBorder="1"/>
    <xf numFmtId="0" fontId="3" fillId="0" borderId="5" xfId="0" applyFont="1" applyFill="1" applyBorder="1"/>
    <xf numFmtId="0" fontId="3" fillId="0" borderId="8" xfId="0" applyFont="1" applyFill="1" applyBorder="1"/>
    <xf numFmtId="38" fontId="3" fillId="0" borderId="8" xfId="0" applyNumberFormat="1" applyFont="1" applyFill="1" applyBorder="1"/>
    <xf numFmtId="0" fontId="3" fillId="0" borderId="6" xfId="0" applyFont="1" applyFill="1" applyBorder="1"/>
    <xf numFmtId="0" fontId="6" fillId="0" borderId="3" xfId="0" applyFont="1" applyFill="1" applyBorder="1"/>
    <xf numFmtId="38" fontId="10" fillId="0" borderId="9" xfId="0" applyNumberFormat="1" applyFont="1" applyFill="1" applyBorder="1"/>
    <xf numFmtId="0" fontId="4" fillId="0" borderId="0" xfId="0" applyFont="1" applyFill="1"/>
    <xf numFmtId="0" fontId="0" fillId="0" borderId="3" xfId="0" applyFill="1" applyBorder="1"/>
    <xf numFmtId="0" fontId="0" fillId="0" borderId="0" xfId="0" applyFill="1" applyBorder="1"/>
    <xf numFmtId="0" fontId="0" fillId="0" borderId="4" xfId="0" applyFill="1" applyBorder="1"/>
    <xf numFmtId="0" fontId="0" fillId="0" borderId="1" xfId="0" applyFill="1" applyBorder="1"/>
    <xf numFmtId="0" fontId="0" fillId="0" borderId="15" xfId="0" applyFill="1" applyBorder="1"/>
    <xf numFmtId="166" fontId="1" fillId="0" borderId="9" xfId="0" applyNumberFormat="1" applyFont="1" applyFill="1" applyBorder="1"/>
    <xf numFmtId="0" fontId="0" fillId="0" borderId="16" xfId="0" applyFill="1" applyBorder="1"/>
    <xf numFmtId="0" fontId="1" fillId="0" borderId="5" xfId="0" applyFont="1" applyFill="1" applyBorder="1"/>
    <xf numFmtId="0" fontId="0" fillId="0" borderId="8" xfId="0" applyFill="1" applyBorder="1"/>
    <xf numFmtId="0" fontId="0" fillId="0" borderId="6" xfId="0" applyFill="1" applyBorder="1"/>
    <xf numFmtId="166" fontId="25" fillId="0" borderId="15" xfId="2" applyNumberFormat="1" applyFont="1" applyBorder="1"/>
    <xf numFmtId="0" fontId="0" fillId="0" borderId="27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14" fontId="3" fillId="0" borderId="9" xfId="0" applyNumberFormat="1" applyFont="1" applyBorder="1" applyAlignment="1">
      <alignment horizontal="center" vertical="center" wrapText="1"/>
    </xf>
    <xf numFmtId="169" fontId="0" fillId="0" borderId="0" xfId="0" applyNumberFormat="1"/>
    <xf numFmtId="168" fontId="22" fillId="0" borderId="0" xfId="5" applyNumberFormat="1" applyFont="1" applyFill="1" applyBorder="1"/>
    <xf numFmtId="3" fontId="12" fillId="0" borderId="0" xfId="0" applyNumberFormat="1" applyFont="1" applyFill="1"/>
    <xf numFmtId="169" fontId="20" fillId="0" borderId="8" xfId="0" applyNumberFormat="1" applyFont="1" applyFill="1" applyBorder="1" applyAlignment="1">
      <alignment horizontal="center"/>
    </xf>
    <xf numFmtId="0" fontId="20" fillId="0" borderId="6" xfId="0" applyFont="1" applyFill="1" applyBorder="1" applyAlignment="1">
      <alignment horizontal="left"/>
    </xf>
    <xf numFmtId="169" fontId="20" fillId="0" borderId="0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1" fillId="0" borderId="3" xfId="0" applyFont="1" applyBorder="1"/>
    <xf numFmtId="165" fontId="8" fillId="0" borderId="3" xfId="1" applyNumberFormat="1" applyFont="1" applyFill="1" applyBorder="1" applyAlignment="1">
      <alignment horizontal="left"/>
    </xf>
    <xf numFmtId="0" fontId="0" fillId="0" borderId="15" xfId="0" applyBorder="1"/>
    <xf numFmtId="3" fontId="12" fillId="0" borderId="6" xfId="0" applyNumberFormat="1" applyFont="1" applyBorder="1"/>
    <xf numFmtId="0" fontId="0" fillId="0" borderId="14" xfId="0" applyFill="1" applyBorder="1"/>
    <xf numFmtId="14" fontId="1" fillId="0" borderId="0" xfId="0" applyNumberFormat="1" applyFont="1" applyBorder="1" applyAlignment="1">
      <alignment horizontal="left" vertical="center"/>
    </xf>
    <xf numFmtId="0" fontId="0" fillId="0" borderId="3" xfId="0" applyFill="1" applyBorder="1" applyAlignment="1">
      <alignment wrapText="1"/>
    </xf>
    <xf numFmtId="0" fontId="0" fillId="0" borderId="0" xfId="0" applyAlignment="1"/>
    <xf numFmtId="0" fontId="1" fillId="0" borderId="0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38" fontId="12" fillId="0" borderId="15" xfId="0" applyNumberFormat="1" applyFont="1" applyFill="1" applyBorder="1"/>
    <xf numFmtId="0" fontId="0" fillId="0" borderId="7" xfId="0" applyFill="1" applyBorder="1"/>
    <xf numFmtId="0" fontId="3" fillId="0" borderId="2" xfId="0" applyFont="1" applyFill="1" applyBorder="1"/>
    <xf numFmtId="3" fontId="12" fillId="0" borderId="9" xfId="0" applyNumberFormat="1" applyFont="1" applyFill="1" applyBorder="1"/>
    <xf numFmtId="0" fontId="11" fillId="0" borderId="9" xfId="0" applyFont="1" applyFill="1" applyBorder="1" applyAlignment="1">
      <alignment horizontal="center" vertical="center" wrapText="1"/>
    </xf>
    <xf numFmtId="0" fontId="3" fillId="0" borderId="14" xfId="0" applyFont="1" applyFill="1" applyBorder="1"/>
    <xf numFmtId="0" fontId="3" fillId="0" borderId="16" xfId="0" applyFont="1" applyFill="1" applyBorder="1"/>
    <xf numFmtId="0" fontId="26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8" xfId="0" applyFill="1" applyBorder="1" applyAlignment="1">
      <alignment vertical="center"/>
    </xf>
    <xf numFmtId="0" fontId="0" fillId="0" borderId="0" xfId="0" applyFill="1" applyAlignment="1">
      <alignment vertical="center"/>
    </xf>
    <xf numFmtId="166" fontId="3" fillId="0" borderId="0" xfId="0" applyNumberFormat="1" applyFont="1" applyBorder="1"/>
    <xf numFmtId="166" fontId="1" fillId="4" borderId="0" xfId="2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27" xfId="0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8" fillId="0" borderId="0" xfId="0" applyFont="1" applyFill="1" applyBorder="1"/>
    <xf numFmtId="0" fontId="3" fillId="0" borderId="9" xfId="0" applyFont="1" applyFill="1" applyBorder="1"/>
    <xf numFmtId="0" fontId="0" fillId="0" borderId="0" xfId="0" applyFill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38" fontId="10" fillId="0" borderId="4" xfId="0" applyNumberFormat="1" applyFont="1" applyFill="1" applyBorder="1"/>
    <xf numFmtId="38" fontId="1" fillId="0" borderId="12" xfId="0" applyNumberFormat="1" applyFont="1" applyFill="1" applyBorder="1"/>
    <xf numFmtId="0" fontId="4" fillId="0" borderId="0" xfId="0" applyFont="1" applyAlignment="1">
      <alignment horizontal="right" wrapText="1"/>
    </xf>
    <xf numFmtId="3" fontId="12" fillId="0" borderId="3" xfId="0" applyNumberFormat="1" applyFont="1" applyFill="1" applyBorder="1"/>
    <xf numFmtId="3" fontId="12" fillId="0" borderId="15" xfId="0" applyNumberFormat="1" applyFont="1" applyFill="1" applyBorder="1"/>
    <xf numFmtId="3" fontId="13" fillId="0" borderId="9" xfId="0" applyNumberFormat="1" applyFont="1" applyFill="1" applyBorder="1"/>
    <xf numFmtId="0" fontId="21" fillId="0" borderId="38" xfId="0" applyFont="1" applyFill="1" applyBorder="1" applyAlignment="1">
      <alignment horizontal="center"/>
    </xf>
    <xf numFmtId="0" fontId="21" fillId="0" borderId="39" xfId="0" applyFont="1" applyFill="1" applyBorder="1" applyAlignment="1">
      <alignment horizontal="center"/>
    </xf>
    <xf numFmtId="168" fontId="22" fillId="0" borderId="4" xfId="5" applyNumberFormat="1" applyFont="1" applyFill="1" applyBorder="1"/>
    <xf numFmtId="169" fontId="21" fillId="0" borderId="4" xfId="0" applyNumberFormat="1" applyFont="1" applyFill="1" applyBorder="1" applyAlignment="1"/>
    <xf numFmtId="169" fontId="22" fillId="0" borderId="4" xfId="0" applyNumberFormat="1" applyFont="1" applyFill="1" applyBorder="1" applyAlignment="1"/>
    <xf numFmtId="3" fontId="12" fillId="0" borderId="0" xfId="0" applyNumberFormat="1" applyFont="1" applyFill="1" applyBorder="1"/>
    <xf numFmtId="169" fontId="21" fillId="0" borderId="38" xfId="0" applyNumberFormat="1" applyFont="1" applyFill="1" applyBorder="1" applyAlignment="1"/>
    <xf numFmtId="169" fontId="21" fillId="0" borderId="39" xfId="0" applyNumberFormat="1" applyFont="1" applyFill="1" applyBorder="1" applyAlignment="1"/>
    <xf numFmtId="0" fontId="22" fillId="0" borderId="4" xfId="0" applyFont="1" applyFill="1" applyBorder="1"/>
    <xf numFmtId="169" fontId="22" fillId="0" borderId="38" xfId="0" applyNumberFormat="1" applyFont="1" applyFill="1" applyBorder="1" applyAlignment="1"/>
    <xf numFmtId="169" fontId="22" fillId="0" borderId="39" xfId="0" applyNumberFormat="1" applyFont="1" applyFill="1" applyBorder="1" applyAlignment="1"/>
    <xf numFmtId="168" fontId="22" fillId="0" borderId="4" xfId="5" applyNumberFormat="1" applyFont="1" applyFill="1" applyBorder="1" applyAlignment="1" applyProtection="1"/>
    <xf numFmtId="3" fontId="12" fillId="0" borderId="4" xfId="0" applyNumberFormat="1" applyFont="1" applyFill="1" applyBorder="1"/>
    <xf numFmtId="0" fontId="21" fillId="0" borderId="0" xfId="0" applyFont="1" applyFill="1" applyBorder="1" applyAlignment="1">
      <alignment horizontal="center"/>
    </xf>
    <xf numFmtId="0" fontId="24" fillId="0" borderId="29" xfId="0" applyFont="1" applyBorder="1" applyAlignment="1">
      <alignment vertical="center"/>
    </xf>
    <xf numFmtId="0" fontId="24" fillId="0" borderId="30" xfId="0" applyFont="1" applyBorder="1" applyAlignment="1">
      <alignment vertical="center"/>
    </xf>
    <xf numFmtId="0" fontId="24" fillId="0" borderId="31" xfId="0" applyFont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0" fontId="27" fillId="0" borderId="0" xfId="0" applyFont="1" applyFill="1"/>
    <xf numFmtId="3" fontId="0" fillId="0" borderId="9" xfId="0" applyNumberFormat="1" applyBorder="1"/>
    <xf numFmtId="0" fontId="16" fillId="0" borderId="15" xfId="0" applyFont="1" applyBorder="1"/>
    <xf numFmtId="10" fontId="1" fillId="0" borderId="0" xfId="3" applyNumberFormat="1" applyFont="1" applyAlignment="1">
      <alignment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right"/>
    </xf>
    <xf numFmtId="0" fontId="16" fillId="0" borderId="15" xfId="0" applyFont="1" applyFill="1" applyBorder="1"/>
    <xf numFmtId="3" fontId="12" fillId="0" borderId="16" xfId="0" applyNumberFormat="1" applyFont="1" applyFill="1" applyBorder="1"/>
    <xf numFmtId="3" fontId="16" fillId="0" borderId="15" xfId="0" applyNumberFormat="1" applyFont="1" applyBorder="1"/>
    <xf numFmtId="3" fontId="16" fillId="0" borderId="0" xfId="0" applyNumberFormat="1" applyFont="1"/>
    <xf numFmtId="166" fontId="16" fillId="0" borderId="15" xfId="2" applyNumberFormat="1" applyFont="1" applyBorder="1"/>
    <xf numFmtId="166" fontId="16" fillId="0" borderId="16" xfId="2" applyNumberFormat="1" applyFont="1" applyBorder="1"/>
    <xf numFmtId="0" fontId="16" fillId="0" borderId="16" xfId="0" applyFont="1" applyBorder="1"/>
    <xf numFmtId="166" fontId="16" fillId="0" borderId="5" xfId="0" applyNumberFormat="1" applyFont="1" applyBorder="1"/>
    <xf numFmtId="166" fontId="16" fillId="0" borderId="16" xfId="0" applyNumberFormat="1" applyFont="1" applyBorder="1"/>
    <xf numFmtId="166" fontId="16" fillId="0" borderId="18" xfId="2" applyNumberFormat="1" applyFont="1" applyBorder="1"/>
    <xf numFmtId="0" fontId="16" fillId="0" borderId="18" xfId="0" applyFont="1" applyBorder="1"/>
    <xf numFmtId="3" fontId="16" fillId="0" borderId="8" xfId="0" applyNumberFormat="1" applyFont="1" applyBorder="1"/>
    <xf numFmtId="3" fontId="16" fillId="0" borderId="8" xfId="0" applyNumberFormat="1" applyFont="1" applyBorder="1" applyAlignment="1">
      <alignment horizontal="right"/>
    </xf>
    <xf numFmtId="0" fontId="16" fillId="0" borderId="8" xfId="0" applyFont="1" applyBorder="1" applyAlignment="1">
      <alignment horizontal="right"/>
    </xf>
    <xf numFmtId="166" fontId="16" fillId="0" borderId="8" xfId="2" applyNumberFormat="1" applyFont="1" applyBorder="1"/>
    <xf numFmtId="166" fontId="16" fillId="0" borderId="8" xfId="0" applyNumberFormat="1" applyFont="1" applyBorder="1"/>
    <xf numFmtId="0" fontId="16" fillId="0" borderId="8" xfId="0" applyFont="1" applyBorder="1"/>
    <xf numFmtId="3" fontId="16" fillId="0" borderId="6" xfId="0" applyNumberFormat="1" applyFont="1" applyBorder="1"/>
    <xf numFmtId="166" fontId="0" fillId="0" borderId="22" xfId="2" applyNumberFormat="1" applyFont="1" applyFill="1" applyBorder="1"/>
    <xf numFmtId="3" fontId="16" fillId="0" borderId="18" xfId="0" applyNumberFormat="1" applyFont="1" applyBorder="1"/>
    <xf numFmtId="169" fontId="21" fillId="0" borderId="40" xfId="0" applyNumberFormat="1" applyFont="1" applyFill="1" applyBorder="1" applyAlignment="1"/>
    <xf numFmtId="0" fontId="3" fillId="0" borderId="3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0" fontId="4" fillId="0" borderId="0" xfId="0" applyFont="1" applyAlignment="1">
      <alignment horizontal="center" wrapText="1"/>
    </xf>
    <xf numFmtId="0" fontId="3" fillId="0" borderId="4" xfId="0" applyFont="1" applyFill="1" applyBorder="1" applyAlignment="1">
      <alignment horizontal="left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0" xfId="0" applyFont="1" applyBorder="1" applyAlignment="1">
      <alignment horizontal="right" wrapText="1"/>
    </xf>
    <xf numFmtId="0" fontId="3" fillId="0" borderId="11" xfId="0" applyFont="1" applyBorder="1" applyAlignment="1">
      <alignment horizontal="right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21" fillId="0" borderId="4" xfId="0" applyFont="1" applyBorder="1" applyAlignment="1">
      <alignment horizontal="left"/>
    </xf>
    <xf numFmtId="0" fontId="23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27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2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0" fillId="0" borderId="28" xfId="0" applyBorder="1" applyAlignment="1">
      <alignment horizontal="center" vertical="center"/>
    </xf>
    <xf numFmtId="0" fontId="24" fillId="0" borderId="27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6" fontId="1" fillId="4" borderId="22" xfId="0" applyNumberFormat="1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2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center"/>
    </xf>
  </cellXfs>
  <cellStyles count="6">
    <cellStyle name="Millares" xfId="2" builtinId="3"/>
    <cellStyle name="Millares [0]" xfId="1" builtinId="6"/>
    <cellStyle name="Millares 2" xfId="5"/>
    <cellStyle name="Normal" xfId="0" builtinId="0"/>
    <cellStyle name="Normal 2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884465</xdr:colOff>
      <xdr:row>35</xdr:row>
      <xdr:rowOff>176892</xdr:rowOff>
    </xdr:from>
    <xdr:to>
      <xdr:col>7</xdr:col>
      <xdr:colOff>966107</xdr:colOff>
      <xdr:row>39</xdr:row>
      <xdr:rowOff>72659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00894" y="10178142"/>
          <a:ext cx="9688284" cy="657767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369793</xdr:colOff>
      <xdr:row>25</xdr:row>
      <xdr:rowOff>134471</xdr:rowOff>
    </xdr:from>
    <xdr:to>
      <xdr:col>6</xdr:col>
      <xdr:colOff>358588</xdr:colOff>
      <xdr:row>29</xdr:row>
      <xdr:rowOff>63076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1499" y="5356412"/>
          <a:ext cx="6835589" cy="690605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914400</xdr:colOff>
      <xdr:row>46</xdr:row>
      <xdr:rowOff>19050</xdr:rowOff>
    </xdr:from>
    <xdr:to>
      <xdr:col>5</xdr:col>
      <xdr:colOff>91889</xdr:colOff>
      <xdr:row>49</xdr:row>
      <xdr:rowOff>138155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81100" y="9134475"/>
          <a:ext cx="6835589" cy="690605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36</xdr:row>
      <xdr:rowOff>152400</xdr:rowOff>
    </xdr:from>
    <xdr:to>
      <xdr:col>7</xdr:col>
      <xdr:colOff>615764</xdr:colOff>
      <xdr:row>40</xdr:row>
      <xdr:rowOff>81005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76275" y="7524750"/>
          <a:ext cx="6835589" cy="690605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857250</xdr:colOff>
      <xdr:row>42</xdr:row>
      <xdr:rowOff>108857</xdr:rowOff>
    </xdr:from>
    <xdr:to>
      <xdr:col>8</xdr:col>
      <xdr:colOff>59232</xdr:colOff>
      <xdr:row>46</xdr:row>
      <xdr:rowOff>37462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10393" y="9810750"/>
          <a:ext cx="6835589" cy="690605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</xdr:colOff>
      <xdr:row>27</xdr:row>
      <xdr:rowOff>142875</xdr:rowOff>
    </xdr:from>
    <xdr:to>
      <xdr:col>4</xdr:col>
      <xdr:colOff>1352550</xdr:colOff>
      <xdr:row>30</xdr:row>
      <xdr:rowOff>111236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2450" y="5353050"/>
          <a:ext cx="5343525" cy="539861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884465</xdr:colOff>
      <xdr:row>23</xdr:row>
      <xdr:rowOff>149676</xdr:rowOff>
    </xdr:from>
    <xdr:to>
      <xdr:col>5</xdr:col>
      <xdr:colOff>674813</xdr:colOff>
      <xdr:row>27</xdr:row>
      <xdr:rowOff>108855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88572" y="6027962"/>
          <a:ext cx="7138205" cy="721179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246531</xdr:colOff>
      <xdr:row>26</xdr:row>
      <xdr:rowOff>44824</xdr:rowOff>
    </xdr:from>
    <xdr:to>
      <xdr:col>4</xdr:col>
      <xdr:colOff>180896</xdr:colOff>
      <xdr:row>29</xdr:row>
      <xdr:rowOff>111851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3413" y="4863353"/>
          <a:ext cx="6320118" cy="638527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530678</xdr:colOff>
      <xdr:row>51</xdr:row>
      <xdr:rowOff>0</xdr:rowOff>
    </xdr:from>
    <xdr:to>
      <xdr:col>7</xdr:col>
      <xdr:colOff>27212</xdr:colOff>
      <xdr:row>54</xdr:row>
      <xdr:rowOff>86267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47107" y="10232571"/>
          <a:ext cx="9688284" cy="657767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31</xdr:row>
      <xdr:rowOff>0</xdr:rowOff>
    </xdr:from>
    <xdr:to>
      <xdr:col>5</xdr:col>
      <xdr:colOff>313764</xdr:colOff>
      <xdr:row>34</xdr:row>
      <xdr:rowOff>86267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55912" y="6398559"/>
          <a:ext cx="6454588" cy="657767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299356</xdr:colOff>
      <xdr:row>30</xdr:row>
      <xdr:rowOff>176893</xdr:rowOff>
    </xdr:from>
    <xdr:to>
      <xdr:col>10</xdr:col>
      <xdr:colOff>258535</xdr:colOff>
      <xdr:row>35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74570" y="6531429"/>
          <a:ext cx="7130144" cy="775607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625927</xdr:colOff>
      <xdr:row>23</xdr:row>
      <xdr:rowOff>54429</xdr:rowOff>
    </xdr:from>
    <xdr:to>
      <xdr:col>10</xdr:col>
      <xdr:colOff>707570</xdr:colOff>
      <xdr:row>26</xdr:row>
      <xdr:rowOff>149678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435927" y="4871358"/>
          <a:ext cx="7102929" cy="666749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27216</xdr:colOff>
      <xdr:row>53</xdr:row>
      <xdr:rowOff>0</xdr:rowOff>
    </xdr:from>
    <xdr:to>
      <xdr:col>6</xdr:col>
      <xdr:colOff>898073</xdr:colOff>
      <xdr:row>56</xdr:row>
      <xdr:rowOff>95249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216" y="10164536"/>
          <a:ext cx="6599464" cy="666749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952499</xdr:colOff>
      <xdr:row>23</xdr:row>
      <xdr:rowOff>134470</xdr:rowOff>
    </xdr:from>
    <xdr:to>
      <xdr:col>9</xdr:col>
      <xdr:colOff>55227</xdr:colOff>
      <xdr:row>27</xdr:row>
      <xdr:rowOff>39219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14381" y="4997823"/>
          <a:ext cx="6599464" cy="666749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56030</xdr:colOff>
      <xdr:row>20</xdr:row>
      <xdr:rowOff>134470</xdr:rowOff>
    </xdr:from>
    <xdr:to>
      <xdr:col>11</xdr:col>
      <xdr:colOff>111259</xdr:colOff>
      <xdr:row>24</xdr:row>
      <xdr:rowOff>39219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13530" y="4751294"/>
          <a:ext cx="6599464" cy="666749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100854</xdr:colOff>
      <xdr:row>22</xdr:row>
      <xdr:rowOff>168088</xdr:rowOff>
    </xdr:from>
    <xdr:to>
      <xdr:col>6</xdr:col>
      <xdr:colOff>963706</xdr:colOff>
      <xdr:row>25</xdr:row>
      <xdr:rowOff>189829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58589" y="4796117"/>
          <a:ext cx="5871882" cy="59324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H387"/>
  <sheetViews>
    <sheetView showGridLines="0" view="pageLayout" topLeftCell="A19" zoomScale="70" zoomScalePageLayoutView="70" workbookViewId="0">
      <selection activeCell="B40" sqref="B2:H40"/>
    </sheetView>
  </sheetViews>
  <sheetFormatPr baseColWidth="10" defaultRowHeight="15" x14ac:dyDescent="0.25"/>
  <cols>
    <col min="2" max="2" width="29.42578125" customWidth="1"/>
    <col min="3" max="3" width="30.42578125" customWidth="1"/>
    <col min="4" max="4" width="13.140625" customWidth="1"/>
    <col min="5" max="5" width="17.7109375" bestFit="1" customWidth="1"/>
    <col min="6" max="6" width="22" customWidth="1"/>
    <col min="7" max="7" width="21.42578125" customWidth="1"/>
    <col min="8" max="8" width="29.140625" customWidth="1"/>
  </cols>
  <sheetData>
    <row r="1" spans="2:8" ht="15.75" thickBot="1" x14ac:dyDescent="0.3">
      <c r="B1" s="2"/>
    </row>
    <row r="2" spans="2:8" x14ac:dyDescent="0.25">
      <c r="B2" s="3"/>
      <c r="C2" s="10"/>
      <c r="D2" s="10"/>
      <c r="E2" s="10"/>
      <c r="F2" s="10"/>
      <c r="G2" s="10"/>
      <c r="H2" s="4"/>
    </row>
    <row r="3" spans="2:8" x14ac:dyDescent="0.25">
      <c r="B3" s="5"/>
      <c r="C3" s="9"/>
      <c r="D3" s="9"/>
      <c r="E3" s="9"/>
      <c r="F3" s="9"/>
      <c r="G3" s="9"/>
      <c r="H3" s="6"/>
    </row>
    <row r="4" spans="2:8" x14ac:dyDescent="0.25">
      <c r="B4" s="329" t="s">
        <v>382</v>
      </c>
      <c r="C4" s="330"/>
      <c r="D4" s="330"/>
      <c r="E4" s="330"/>
      <c r="F4" s="330"/>
      <c r="G4" s="330"/>
      <c r="H4" s="331"/>
    </row>
    <row r="5" spans="2:8" x14ac:dyDescent="0.25">
      <c r="B5" s="5"/>
      <c r="C5" s="9"/>
      <c r="D5" s="9"/>
      <c r="E5" s="9"/>
      <c r="F5" s="9"/>
      <c r="G5" s="9"/>
      <c r="H5" s="6"/>
    </row>
    <row r="6" spans="2:8" ht="15" customHeight="1" x14ac:dyDescent="0.25">
      <c r="B6" s="326" t="s">
        <v>390</v>
      </c>
      <c r="C6" s="327"/>
      <c r="D6" s="327"/>
      <c r="E6" s="327"/>
      <c r="F6" s="327"/>
      <c r="G6" s="327"/>
      <c r="H6" s="328"/>
    </row>
    <row r="7" spans="2:8" x14ac:dyDescent="0.25">
      <c r="B7" s="5"/>
      <c r="C7" s="9"/>
      <c r="D7" s="9"/>
      <c r="E7" s="9"/>
      <c r="F7" s="9"/>
      <c r="G7" s="9"/>
      <c r="H7" s="6"/>
    </row>
    <row r="8" spans="2:8" x14ac:dyDescent="0.25">
      <c r="B8" s="37" t="s">
        <v>391</v>
      </c>
      <c r="C8" s="9"/>
      <c r="D8" s="9"/>
      <c r="E8" s="9"/>
      <c r="F8" s="9"/>
      <c r="G8" s="9"/>
      <c r="H8" s="6"/>
    </row>
    <row r="9" spans="2:8" x14ac:dyDescent="0.25">
      <c r="B9" s="5"/>
      <c r="C9" s="9"/>
      <c r="D9" s="9"/>
      <c r="E9" s="9"/>
      <c r="F9" s="9"/>
      <c r="G9" s="9"/>
      <c r="H9" s="6"/>
    </row>
    <row r="10" spans="2:8" x14ac:dyDescent="0.25">
      <c r="B10" s="37" t="s">
        <v>355</v>
      </c>
      <c r="C10" s="9"/>
      <c r="D10" s="9"/>
      <c r="E10" s="9"/>
      <c r="F10" s="9"/>
      <c r="G10" s="9"/>
      <c r="H10" s="6"/>
    </row>
    <row r="11" spans="2:8" x14ac:dyDescent="0.25">
      <c r="B11" s="5"/>
      <c r="C11" s="9"/>
      <c r="D11" s="9"/>
      <c r="E11" s="9"/>
      <c r="F11" s="9"/>
      <c r="G11" s="9"/>
      <c r="H11" s="6"/>
    </row>
    <row r="12" spans="2:8" x14ac:dyDescent="0.25">
      <c r="B12" s="37" t="s">
        <v>354</v>
      </c>
      <c r="C12" s="9"/>
      <c r="D12" s="9"/>
      <c r="E12" s="9"/>
      <c r="F12" s="9"/>
      <c r="G12" s="9"/>
      <c r="H12" s="6"/>
    </row>
    <row r="13" spans="2:8" x14ac:dyDescent="0.25">
      <c r="B13" s="5"/>
      <c r="C13" s="9"/>
      <c r="D13" s="9"/>
      <c r="E13" s="9"/>
      <c r="F13" s="9"/>
      <c r="G13" s="9"/>
      <c r="H13" s="6"/>
    </row>
    <row r="14" spans="2:8" ht="159" customHeight="1" x14ac:dyDescent="0.25">
      <c r="B14" s="82" t="s">
        <v>0</v>
      </c>
      <c r="C14" s="327" t="s">
        <v>392</v>
      </c>
      <c r="D14" s="327"/>
      <c r="E14" s="327"/>
      <c r="F14" s="327"/>
      <c r="G14" s="327"/>
      <c r="H14" s="328"/>
    </row>
    <row r="15" spans="2:8" s="22" customFormat="1" x14ac:dyDescent="0.25">
      <c r="B15" s="5"/>
      <c r="C15" s="84"/>
      <c r="D15" s="84"/>
      <c r="E15" s="84"/>
      <c r="F15" s="84"/>
      <c r="G15" s="84"/>
      <c r="H15" s="85"/>
    </row>
    <row r="16" spans="2:8" ht="42" customHeight="1" x14ac:dyDescent="0.25">
      <c r="B16" s="83" t="s">
        <v>1</v>
      </c>
      <c r="C16" s="332" t="s">
        <v>393</v>
      </c>
      <c r="D16" s="332"/>
      <c r="E16" s="332"/>
      <c r="F16" s="332"/>
      <c r="G16" s="332"/>
      <c r="H16" s="23"/>
    </row>
    <row r="17" spans="2:8" x14ac:dyDescent="0.25">
      <c r="B17" s="5"/>
      <c r="C17" s="9"/>
      <c r="D17" s="9"/>
      <c r="E17" s="9"/>
      <c r="F17" s="9"/>
      <c r="G17" s="9"/>
      <c r="H17" s="6"/>
    </row>
    <row r="18" spans="2:8" ht="55.5" customHeight="1" x14ac:dyDescent="0.25">
      <c r="B18" s="83" t="s">
        <v>2</v>
      </c>
      <c r="C18" s="332" t="s">
        <v>356</v>
      </c>
      <c r="D18" s="332"/>
      <c r="E18" s="332"/>
      <c r="F18" s="332"/>
      <c r="G18" s="332"/>
      <c r="H18" s="334"/>
    </row>
    <row r="19" spans="2:8" ht="39.75" customHeight="1" x14ac:dyDescent="0.25">
      <c r="B19" s="37" t="s">
        <v>3</v>
      </c>
      <c r="C19" s="327"/>
      <c r="D19" s="327"/>
      <c r="E19" s="327"/>
      <c r="F19" s="327"/>
      <c r="G19" s="327"/>
      <c r="H19" s="328"/>
    </row>
    <row r="20" spans="2:8" s="22" customFormat="1" ht="24.75" customHeight="1" x14ac:dyDescent="0.25">
      <c r="B20" s="238" t="s">
        <v>394</v>
      </c>
      <c r="C20" s="237"/>
      <c r="D20" s="235"/>
      <c r="E20" s="235"/>
      <c r="F20" s="235"/>
      <c r="G20" s="235"/>
      <c r="H20" s="236"/>
    </row>
    <row r="21" spans="2:8" s="22" customFormat="1" x14ac:dyDescent="0.25">
      <c r="B21" s="5"/>
      <c r="C21" s="9"/>
      <c r="D21" s="9"/>
      <c r="E21" s="9"/>
      <c r="F21" s="9"/>
      <c r="G21" s="9"/>
      <c r="H21" s="6"/>
    </row>
    <row r="22" spans="2:8" x14ac:dyDescent="0.25">
      <c r="B22" s="17"/>
      <c r="C22" s="80" t="s">
        <v>4</v>
      </c>
      <c r="D22" s="9"/>
      <c r="E22" s="9"/>
      <c r="F22" s="9"/>
      <c r="G22" s="9"/>
      <c r="H22" s="6"/>
    </row>
    <row r="23" spans="2:8" ht="15.75" thickBot="1" x14ac:dyDescent="0.3">
      <c r="B23" s="5"/>
      <c r="C23" s="9"/>
      <c r="D23" s="9"/>
      <c r="E23" s="9"/>
      <c r="F23" s="9"/>
      <c r="G23" s="9"/>
      <c r="H23" s="6"/>
    </row>
    <row r="24" spans="2:8" ht="29.25" thickBot="1" x14ac:dyDescent="0.3">
      <c r="B24" s="240"/>
      <c r="C24" s="77" t="s">
        <v>5</v>
      </c>
      <c r="D24" s="78" t="s">
        <v>6</v>
      </c>
      <c r="E24" s="79" t="s">
        <v>7</v>
      </c>
      <c r="F24" s="79" t="s">
        <v>8</v>
      </c>
      <c r="G24" s="79" t="s">
        <v>9</v>
      </c>
      <c r="H24" s="6"/>
    </row>
    <row r="25" spans="2:8" s="22" customFormat="1" x14ac:dyDescent="0.25">
      <c r="B25" s="81"/>
      <c r="C25" s="75">
        <f>SUM(C26:C32)</f>
        <v>10200</v>
      </c>
      <c r="D25" s="74"/>
      <c r="E25" s="75">
        <f>SUM(E26:E32)</f>
        <v>27750</v>
      </c>
      <c r="F25" s="75">
        <f>SUM(F26:F32)</f>
        <v>10200000000</v>
      </c>
      <c r="G25" s="75">
        <f>SUM(G26:G32)</f>
        <v>10200000000</v>
      </c>
      <c r="H25" s="6"/>
    </row>
    <row r="26" spans="2:8" s="22" customFormat="1" x14ac:dyDescent="0.25">
      <c r="B26" s="239" t="s">
        <v>357</v>
      </c>
      <c r="C26" s="268">
        <v>2150</v>
      </c>
      <c r="D26" s="74" t="s">
        <v>358</v>
      </c>
      <c r="E26" s="76">
        <v>10750</v>
      </c>
      <c r="F26" s="76">
        <v>2150000000</v>
      </c>
      <c r="G26" s="76">
        <v>2150000000</v>
      </c>
      <c r="H26" s="6"/>
    </row>
    <row r="27" spans="2:8" x14ac:dyDescent="0.25">
      <c r="B27" s="239" t="s">
        <v>359</v>
      </c>
      <c r="C27" s="268">
        <v>2150</v>
      </c>
      <c r="D27" s="74" t="s">
        <v>358</v>
      </c>
      <c r="E27" s="76">
        <v>10750</v>
      </c>
      <c r="F27" s="76">
        <v>2150000000</v>
      </c>
      <c r="G27" s="76">
        <v>2150000000</v>
      </c>
      <c r="H27" s="6"/>
    </row>
    <row r="28" spans="2:8" x14ac:dyDescent="0.25">
      <c r="B28" s="239" t="s">
        <v>360</v>
      </c>
      <c r="C28" s="268">
        <v>1250</v>
      </c>
      <c r="D28" s="74" t="s">
        <v>358</v>
      </c>
      <c r="E28" s="76">
        <v>6250</v>
      </c>
      <c r="F28" s="76">
        <v>1250000000</v>
      </c>
      <c r="G28" s="76">
        <v>1250000000</v>
      </c>
      <c r="H28" s="6"/>
    </row>
    <row r="29" spans="2:8" x14ac:dyDescent="0.25">
      <c r="B29" s="239" t="s">
        <v>357</v>
      </c>
      <c r="C29" s="268">
        <v>2950</v>
      </c>
      <c r="D29" s="74" t="s">
        <v>395</v>
      </c>
      <c r="E29" s="76">
        <v>0</v>
      </c>
      <c r="F29" s="76">
        <v>2950000000</v>
      </c>
      <c r="G29" s="76">
        <v>2950000000</v>
      </c>
      <c r="H29" s="6"/>
    </row>
    <row r="30" spans="2:8" x14ac:dyDescent="0.25">
      <c r="B30" s="239" t="s">
        <v>359</v>
      </c>
      <c r="C30" s="268">
        <v>1350</v>
      </c>
      <c r="D30" s="74" t="s">
        <v>395</v>
      </c>
      <c r="E30" s="76">
        <v>0</v>
      </c>
      <c r="F30" s="76">
        <v>1350000000</v>
      </c>
      <c r="G30" s="76">
        <v>1350000000</v>
      </c>
      <c r="H30" s="6"/>
    </row>
    <row r="31" spans="2:8" x14ac:dyDescent="0.25">
      <c r="B31" s="239" t="s">
        <v>360</v>
      </c>
      <c r="C31" s="268">
        <v>350</v>
      </c>
      <c r="D31" s="74" t="s">
        <v>395</v>
      </c>
      <c r="E31" s="76">
        <v>0</v>
      </c>
      <c r="F31" s="76">
        <v>350000000</v>
      </c>
      <c r="G31" s="76">
        <v>350000000</v>
      </c>
      <c r="H31" s="6"/>
    </row>
    <row r="32" spans="2:8" s="22" customFormat="1" ht="15.75" thickBot="1" x14ac:dyDescent="0.3">
      <c r="B32" s="89"/>
      <c r="C32" s="90"/>
      <c r="D32" s="90"/>
      <c r="E32" s="90"/>
      <c r="F32" s="90"/>
      <c r="G32" s="90"/>
      <c r="H32" s="91"/>
    </row>
    <row r="33" spans="2:8" x14ac:dyDescent="0.25">
      <c r="B33" s="2"/>
      <c r="C33" s="2"/>
      <c r="D33" s="2"/>
      <c r="E33" s="2"/>
      <c r="F33" s="2"/>
      <c r="G33" s="2"/>
      <c r="H33" s="2"/>
    </row>
    <row r="34" spans="2:8" x14ac:dyDescent="0.25">
      <c r="B34" s="2"/>
      <c r="C34" s="2"/>
      <c r="D34" s="2"/>
      <c r="E34" s="2"/>
      <c r="F34" s="2"/>
      <c r="G34" s="2"/>
      <c r="H34" s="2"/>
    </row>
    <row r="35" spans="2:8" x14ac:dyDescent="0.25">
      <c r="B35" s="128"/>
      <c r="C35" s="22"/>
      <c r="D35" s="192"/>
      <c r="E35" s="152"/>
      <c r="F35" s="22"/>
      <c r="G35" s="335"/>
      <c r="H35" s="335"/>
    </row>
    <row r="36" spans="2:8" x14ac:dyDescent="0.25">
      <c r="B36" s="333"/>
      <c r="C36" s="333"/>
      <c r="D36" s="333"/>
      <c r="E36" s="333"/>
      <c r="F36" s="333"/>
      <c r="G36" s="333"/>
      <c r="H36" s="333"/>
    </row>
    <row r="37" spans="2:8" x14ac:dyDescent="0.25">
      <c r="B37" s="333"/>
      <c r="C37" s="333"/>
      <c r="D37" s="333"/>
      <c r="E37" s="333"/>
      <c r="F37" s="333"/>
      <c r="G37" s="333"/>
      <c r="H37" s="333"/>
    </row>
    <row r="38" spans="2:8" x14ac:dyDescent="0.25">
      <c r="B38" s="2"/>
      <c r="C38" s="2"/>
      <c r="D38" s="2"/>
      <c r="E38" s="2"/>
      <c r="F38" s="2"/>
      <c r="G38" s="2"/>
      <c r="H38" s="2"/>
    </row>
    <row r="39" spans="2:8" x14ac:dyDescent="0.25">
      <c r="B39" s="2"/>
      <c r="C39" s="2"/>
      <c r="D39" s="2"/>
      <c r="E39" s="2"/>
      <c r="F39" s="2"/>
      <c r="G39" s="2"/>
      <c r="H39" s="2"/>
    </row>
    <row r="40" spans="2:8" x14ac:dyDescent="0.25">
      <c r="B40" s="2"/>
      <c r="C40" s="2"/>
      <c r="D40" s="2"/>
      <c r="E40" s="2"/>
      <c r="F40" s="2"/>
      <c r="G40" s="2"/>
      <c r="H40" s="2"/>
    </row>
    <row r="41" spans="2:8" x14ac:dyDescent="0.25">
      <c r="B41" s="2"/>
      <c r="C41" s="2"/>
      <c r="D41" s="2"/>
      <c r="E41" s="2"/>
      <c r="F41" s="2"/>
      <c r="G41" s="2"/>
      <c r="H41" s="2"/>
    </row>
    <row r="42" spans="2:8" x14ac:dyDescent="0.25">
      <c r="B42" s="2"/>
      <c r="C42" s="2"/>
      <c r="D42" s="2"/>
      <c r="E42" s="2"/>
      <c r="F42" s="2"/>
      <c r="G42" s="2"/>
      <c r="H42" s="2"/>
    </row>
    <row r="43" spans="2:8" x14ac:dyDescent="0.25">
      <c r="B43" s="2"/>
      <c r="C43" s="2"/>
      <c r="D43" s="2"/>
      <c r="E43" s="2"/>
      <c r="F43" s="2"/>
      <c r="G43" s="2"/>
      <c r="H43" s="2"/>
    </row>
    <row r="44" spans="2:8" x14ac:dyDescent="0.25">
      <c r="B44" s="2"/>
      <c r="C44" s="2"/>
      <c r="D44" s="2"/>
      <c r="E44" s="2"/>
      <c r="F44" s="2"/>
      <c r="G44" s="2"/>
      <c r="H44" s="2"/>
    </row>
    <row r="45" spans="2:8" x14ac:dyDescent="0.25">
      <c r="B45" s="2"/>
      <c r="C45" s="2"/>
      <c r="D45" s="2"/>
      <c r="E45" s="2"/>
      <c r="F45" s="2"/>
      <c r="G45" s="2"/>
      <c r="H45" s="2"/>
    </row>
    <row r="46" spans="2:8" x14ac:dyDescent="0.25">
      <c r="B46" s="2"/>
      <c r="C46" s="2"/>
      <c r="D46" s="2"/>
      <c r="E46" s="2"/>
      <c r="F46" s="2"/>
      <c r="G46" s="2"/>
      <c r="H46" s="2"/>
    </row>
    <row r="47" spans="2:8" x14ac:dyDescent="0.25">
      <c r="B47" s="2"/>
      <c r="C47" s="2"/>
      <c r="D47" s="2"/>
      <c r="E47" s="2"/>
      <c r="F47" s="2"/>
      <c r="G47" s="2"/>
      <c r="H47" s="2"/>
    </row>
    <row r="48" spans="2:8" x14ac:dyDescent="0.25">
      <c r="B48" s="2"/>
      <c r="C48" s="2"/>
      <c r="D48" s="2"/>
      <c r="E48" s="2"/>
      <c r="F48" s="2"/>
      <c r="G48" s="2"/>
      <c r="H48" s="2"/>
    </row>
    <row r="49" spans="2:8" x14ac:dyDescent="0.25">
      <c r="B49" s="2"/>
      <c r="C49" s="2"/>
      <c r="D49" s="2"/>
      <c r="E49" s="2"/>
      <c r="F49" s="2"/>
      <c r="G49" s="2"/>
      <c r="H49" s="2"/>
    </row>
    <row r="50" spans="2:8" x14ac:dyDescent="0.25">
      <c r="B50" s="2"/>
      <c r="C50" s="2"/>
      <c r="D50" s="2"/>
      <c r="E50" s="2"/>
      <c r="F50" s="2"/>
      <c r="G50" s="2"/>
      <c r="H50" s="2"/>
    </row>
    <row r="51" spans="2:8" x14ac:dyDescent="0.25">
      <c r="B51" s="2"/>
      <c r="C51" s="2"/>
      <c r="D51" s="2"/>
      <c r="E51" s="2"/>
      <c r="F51" s="2"/>
      <c r="G51" s="2"/>
      <c r="H51" s="2"/>
    </row>
    <row r="52" spans="2:8" x14ac:dyDescent="0.25">
      <c r="B52" s="2"/>
      <c r="C52" s="2"/>
      <c r="D52" s="2"/>
      <c r="E52" s="2"/>
      <c r="F52" s="2"/>
      <c r="G52" s="2"/>
      <c r="H52" s="2"/>
    </row>
    <row r="53" spans="2:8" x14ac:dyDescent="0.25">
      <c r="B53" s="2"/>
      <c r="C53" s="2"/>
      <c r="D53" s="2"/>
      <c r="E53" s="2"/>
      <c r="F53" s="2"/>
      <c r="G53" s="2"/>
      <c r="H53" s="2"/>
    </row>
    <row r="54" spans="2:8" x14ac:dyDescent="0.25">
      <c r="B54" s="2"/>
      <c r="C54" s="2"/>
      <c r="D54" s="2"/>
      <c r="E54" s="2"/>
      <c r="F54" s="2"/>
      <c r="G54" s="2"/>
      <c r="H54" s="2"/>
    </row>
    <row r="55" spans="2:8" x14ac:dyDescent="0.25">
      <c r="B55" s="2"/>
      <c r="C55" s="2"/>
      <c r="D55" s="2"/>
      <c r="E55" s="2"/>
      <c r="F55" s="2"/>
      <c r="G55" s="2"/>
      <c r="H55" s="2"/>
    </row>
    <row r="56" spans="2:8" x14ac:dyDescent="0.25">
      <c r="B56" s="2"/>
      <c r="C56" s="2"/>
      <c r="D56" s="2"/>
      <c r="E56" s="2"/>
      <c r="F56" s="2"/>
      <c r="G56" s="2"/>
      <c r="H56" s="2"/>
    </row>
    <row r="57" spans="2:8" x14ac:dyDescent="0.25">
      <c r="B57" s="2"/>
      <c r="C57" s="2"/>
      <c r="D57" s="2"/>
      <c r="E57" s="2"/>
      <c r="F57" s="2"/>
      <c r="G57" s="2"/>
      <c r="H57" s="2"/>
    </row>
    <row r="58" spans="2:8" x14ac:dyDescent="0.25">
      <c r="B58" s="2"/>
      <c r="C58" s="2"/>
      <c r="D58" s="2"/>
      <c r="E58" s="2"/>
      <c r="F58" s="2"/>
      <c r="G58" s="2"/>
      <c r="H58" s="2"/>
    </row>
    <row r="59" spans="2:8" x14ac:dyDescent="0.25">
      <c r="B59" s="2"/>
      <c r="C59" s="2"/>
      <c r="D59" s="2"/>
      <c r="E59" s="2"/>
      <c r="F59" s="2"/>
      <c r="G59" s="2"/>
      <c r="H59" s="2"/>
    </row>
    <row r="60" spans="2:8" x14ac:dyDescent="0.25">
      <c r="B60" s="2"/>
      <c r="C60" s="2"/>
      <c r="D60" s="2"/>
      <c r="E60" s="2"/>
      <c r="F60" s="2"/>
      <c r="G60" s="2"/>
      <c r="H60" s="2"/>
    </row>
    <row r="61" spans="2:8" x14ac:dyDescent="0.25">
      <c r="B61" s="2"/>
      <c r="C61" s="2"/>
      <c r="D61" s="2"/>
      <c r="E61" s="2"/>
      <c r="F61" s="2"/>
      <c r="G61" s="2"/>
      <c r="H61" s="2"/>
    </row>
    <row r="62" spans="2:8" x14ac:dyDescent="0.25">
      <c r="B62" s="2"/>
      <c r="C62" s="2"/>
      <c r="D62" s="2"/>
      <c r="E62" s="2"/>
      <c r="F62" s="2"/>
      <c r="G62" s="2"/>
      <c r="H62" s="2"/>
    </row>
    <row r="63" spans="2:8" x14ac:dyDescent="0.25">
      <c r="B63" s="2"/>
      <c r="C63" s="2"/>
      <c r="D63" s="2"/>
      <c r="E63" s="2"/>
      <c r="F63" s="2"/>
      <c r="G63" s="2"/>
      <c r="H63" s="2"/>
    </row>
    <row r="64" spans="2:8" x14ac:dyDescent="0.25">
      <c r="B64" s="2"/>
      <c r="C64" s="2"/>
      <c r="D64" s="2"/>
      <c r="E64" s="2"/>
      <c r="F64" s="2"/>
      <c r="G64" s="2"/>
      <c r="H64" s="2"/>
    </row>
    <row r="65" spans="2:8" x14ac:dyDescent="0.25">
      <c r="B65" s="2"/>
      <c r="C65" s="2"/>
      <c r="D65" s="2"/>
      <c r="E65" s="2"/>
      <c r="F65" s="2"/>
      <c r="G65" s="2"/>
      <c r="H65" s="2"/>
    </row>
    <row r="66" spans="2:8" x14ac:dyDescent="0.25">
      <c r="B66" s="2"/>
      <c r="C66" s="2"/>
      <c r="D66" s="2"/>
      <c r="E66" s="2"/>
      <c r="F66" s="2"/>
      <c r="G66" s="2"/>
      <c r="H66" s="2"/>
    </row>
    <row r="67" spans="2:8" x14ac:dyDescent="0.25">
      <c r="B67" s="2"/>
      <c r="C67" s="2"/>
      <c r="D67" s="2"/>
      <c r="E67" s="2"/>
      <c r="F67" s="2"/>
      <c r="G67" s="2"/>
      <c r="H67" s="2"/>
    </row>
    <row r="68" spans="2:8" x14ac:dyDescent="0.25">
      <c r="B68" s="2"/>
      <c r="C68" s="2"/>
      <c r="D68" s="2"/>
      <c r="E68" s="2"/>
      <c r="F68" s="2"/>
      <c r="G68" s="2"/>
      <c r="H68" s="2"/>
    </row>
    <row r="69" spans="2:8" x14ac:dyDescent="0.25">
      <c r="B69" s="2"/>
      <c r="C69" s="2"/>
      <c r="D69" s="2"/>
      <c r="E69" s="2"/>
      <c r="F69" s="2"/>
      <c r="G69" s="2"/>
      <c r="H69" s="2"/>
    </row>
    <row r="70" spans="2:8" x14ac:dyDescent="0.25">
      <c r="B70" s="2"/>
      <c r="C70" s="2"/>
      <c r="D70" s="2"/>
      <c r="E70" s="2"/>
      <c r="F70" s="2"/>
      <c r="G70" s="2"/>
      <c r="H70" s="2"/>
    </row>
    <row r="71" spans="2:8" x14ac:dyDescent="0.25">
      <c r="B71" s="2"/>
      <c r="C71" s="2"/>
      <c r="D71" s="2"/>
      <c r="E71" s="2"/>
      <c r="F71" s="2"/>
      <c r="G71" s="2"/>
      <c r="H71" s="2"/>
    </row>
    <row r="72" spans="2:8" x14ac:dyDescent="0.25">
      <c r="B72" s="2"/>
      <c r="C72" s="2"/>
      <c r="D72" s="2"/>
      <c r="E72" s="2"/>
      <c r="F72" s="2"/>
      <c r="G72" s="2"/>
      <c r="H72" s="2"/>
    </row>
    <row r="73" spans="2:8" x14ac:dyDescent="0.25">
      <c r="B73" s="2"/>
      <c r="C73" s="2"/>
      <c r="D73" s="2"/>
      <c r="E73" s="2"/>
      <c r="F73" s="2"/>
      <c r="G73" s="2"/>
      <c r="H73" s="2"/>
    </row>
    <row r="74" spans="2:8" x14ac:dyDescent="0.25">
      <c r="B74" s="2"/>
      <c r="C74" s="2"/>
      <c r="D74" s="2"/>
      <c r="E74" s="2"/>
      <c r="F74" s="2"/>
      <c r="G74" s="2"/>
      <c r="H74" s="2"/>
    </row>
    <row r="75" spans="2:8" x14ac:dyDescent="0.25">
      <c r="B75" s="2"/>
      <c r="C75" s="2"/>
      <c r="D75" s="2"/>
      <c r="E75" s="2"/>
      <c r="F75" s="2"/>
      <c r="G75" s="2"/>
      <c r="H75" s="2"/>
    </row>
    <row r="76" spans="2:8" x14ac:dyDescent="0.25">
      <c r="B76" s="2"/>
      <c r="C76" s="2"/>
      <c r="D76" s="2"/>
      <c r="E76" s="2"/>
      <c r="F76" s="2"/>
      <c r="G76" s="2"/>
      <c r="H76" s="2"/>
    </row>
    <row r="77" spans="2:8" x14ac:dyDescent="0.25">
      <c r="B77" s="2"/>
      <c r="C77" s="2"/>
      <c r="D77" s="2"/>
      <c r="E77" s="2"/>
      <c r="F77" s="2"/>
      <c r="G77" s="2"/>
      <c r="H77" s="2"/>
    </row>
    <row r="78" spans="2:8" x14ac:dyDescent="0.25">
      <c r="B78" s="2"/>
      <c r="C78" s="2"/>
      <c r="D78" s="2"/>
      <c r="E78" s="2"/>
      <c r="F78" s="2"/>
      <c r="G78" s="2"/>
      <c r="H78" s="2"/>
    </row>
    <row r="79" spans="2:8" x14ac:dyDescent="0.25">
      <c r="B79" s="2"/>
      <c r="C79" s="2"/>
      <c r="D79" s="2"/>
      <c r="E79" s="2"/>
      <c r="F79" s="2"/>
      <c r="G79" s="2"/>
      <c r="H79" s="2"/>
    </row>
    <row r="80" spans="2:8" x14ac:dyDescent="0.25">
      <c r="B80" s="2"/>
      <c r="C80" s="2"/>
      <c r="D80" s="2"/>
      <c r="E80" s="2"/>
      <c r="F80" s="2"/>
      <c r="G80" s="2"/>
      <c r="H80" s="2"/>
    </row>
    <row r="81" spans="2:8" x14ac:dyDescent="0.25">
      <c r="B81" s="2"/>
      <c r="C81" s="2"/>
      <c r="D81" s="2"/>
      <c r="E81" s="2"/>
      <c r="F81" s="2"/>
      <c r="G81" s="2"/>
      <c r="H81" s="2"/>
    </row>
    <row r="82" spans="2:8" x14ac:dyDescent="0.25">
      <c r="B82" s="2"/>
      <c r="C82" s="2"/>
      <c r="D82" s="2"/>
      <c r="E82" s="2"/>
      <c r="F82" s="2"/>
      <c r="G82" s="2"/>
      <c r="H82" s="2"/>
    </row>
    <row r="83" spans="2:8" x14ac:dyDescent="0.25">
      <c r="B83" s="2"/>
      <c r="C83" s="2"/>
      <c r="D83" s="2"/>
      <c r="E83" s="2"/>
      <c r="F83" s="2"/>
      <c r="G83" s="2"/>
      <c r="H83" s="2"/>
    </row>
    <row r="84" spans="2:8" x14ac:dyDescent="0.25">
      <c r="B84" s="2"/>
      <c r="C84" s="2"/>
      <c r="D84" s="2"/>
      <c r="E84" s="2"/>
      <c r="F84" s="2"/>
      <c r="G84" s="2"/>
      <c r="H84" s="2"/>
    </row>
    <row r="85" spans="2:8" x14ac:dyDescent="0.25">
      <c r="B85" s="2"/>
      <c r="C85" s="2"/>
      <c r="D85" s="2"/>
      <c r="E85" s="2"/>
      <c r="F85" s="2"/>
      <c r="G85" s="2"/>
      <c r="H85" s="2"/>
    </row>
    <row r="86" spans="2:8" x14ac:dyDescent="0.25">
      <c r="B86" s="2"/>
      <c r="C86" s="2"/>
      <c r="D86" s="2"/>
      <c r="E86" s="2"/>
      <c r="F86" s="2"/>
      <c r="G86" s="2"/>
      <c r="H86" s="2"/>
    </row>
    <row r="87" spans="2:8" x14ac:dyDescent="0.25">
      <c r="B87" s="2"/>
      <c r="C87" s="2"/>
      <c r="D87" s="2"/>
      <c r="E87" s="2"/>
      <c r="F87" s="2"/>
      <c r="G87" s="2"/>
      <c r="H87" s="2"/>
    </row>
    <row r="88" spans="2:8" x14ac:dyDescent="0.25">
      <c r="B88" s="2"/>
      <c r="C88" s="2"/>
      <c r="D88" s="2"/>
      <c r="E88" s="2"/>
      <c r="F88" s="2"/>
      <c r="G88" s="2"/>
      <c r="H88" s="2"/>
    </row>
    <row r="89" spans="2:8" x14ac:dyDescent="0.25">
      <c r="B89" s="2"/>
      <c r="C89" s="2"/>
      <c r="D89" s="2"/>
      <c r="E89" s="2"/>
      <c r="F89" s="2"/>
      <c r="G89" s="2"/>
      <c r="H89" s="2"/>
    </row>
    <row r="90" spans="2:8" x14ac:dyDescent="0.25">
      <c r="B90" s="2"/>
      <c r="C90" s="2"/>
      <c r="D90" s="2"/>
      <c r="E90" s="2"/>
      <c r="F90" s="2"/>
      <c r="G90" s="2"/>
      <c r="H90" s="2"/>
    </row>
    <row r="91" spans="2:8" x14ac:dyDescent="0.25">
      <c r="B91" s="2"/>
      <c r="C91" s="2"/>
      <c r="D91" s="2"/>
      <c r="E91" s="2"/>
      <c r="F91" s="2"/>
      <c r="G91" s="2"/>
      <c r="H91" s="2"/>
    </row>
    <row r="92" spans="2:8" x14ac:dyDescent="0.25">
      <c r="B92" s="2"/>
      <c r="C92" s="2"/>
      <c r="D92" s="2"/>
      <c r="E92" s="2"/>
      <c r="F92" s="2"/>
      <c r="G92" s="2"/>
      <c r="H92" s="2"/>
    </row>
    <row r="93" spans="2:8" x14ac:dyDescent="0.25">
      <c r="B93" s="2"/>
      <c r="C93" s="2"/>
      <c r="D93" s="2"/>
      <c r="E93" s="2"/>
      <c r="F93" s="2"/>
      <c r="G93" s="2"/>
      <c r="H93" s="2"/>
    </row>
    <row r="94" spans="2:8" x14ac:dyDescent="0.25">
      <c r="B94" s="2"/>
      <c r="C94" s="2"/>
      <c r="D94" s="2"/>
      <c r="E94" s="2"/>
      <c r="F94" s="2"/>
      <c r="G94" s="2"/>
      <c r="H94" s="2"/>
    </row>
    <row r="95" spans="2:8" x14ac:dyDescent="0.25">
      <c r="B95" s="2"/>
      <c r="C95" s="2"/>
      <c r="D95" s="2"/>
      <c r="E95" s="2"/>
      <c r="F95" s="2"/>
      <c r="G95" s="2"/>
      <c r="H95" s="2"/>
    </row>
    <row r="96" spans="2:8" x14ac:dyDescent="0.25">
      <c r="B96" s="2"/>
      <c r="C96" s="2"/>
      <c r="D96" s="2"/>
      <c r="E96" s="2"/>
      <c r="F96" s="2"/>
      <c r="G96" s="2"/>
      <c r="H96" s="2"/>
    </row>
    <row r="97" spans="2:8" x14ac:dyDescent="0.25">
      <c r="B97" s="2"/>
      <c r="C97" s="2"/>
      <c r="D97" s="2"/>
      <c r="E97" s="2"/>
      <c r="F97" s="2"/>
      <c r="G97" s="2"/>
      <c r="H97" s="2"/>
    </row>
    <row r="98" spans="2:8" x14ac:dyDescent="0.25">
      <c r="B98" s="2"/>
      <c r="C98" s="2"/>
      <c r="D98" s="2"/>
      <c r="E98" s="2"/>
      <c r="F98" s="2"/>
      <c r="G98" s="2"/>
      <c r="H98" s="2"/>
    </row>
    <row r="99" spans="2:8" x14ac:dyDescent="0.25">
      <c r="B99" s="2"/>
      <c r="C99" s="2"/>
      <c r="D99" s="2"/>
      <c r="E99" s="2"/>
      <c r="F99" s="2"/>
      <c r="G99" s="2"/>
      <c r="H99" s="2"/>
    </row>
    <row r="100" spans="2:8" x14ac:dyDescent="0.25">
      <c r="B100" s="2"/>
      <c r="C100" s="2"/>
      <c r="D100" s="2"/>
      <c r="E100" s="2"/>
      <c r="F100" s="2"/>
      <c r="G100" s="2"/>
      <c r="H100" s="2"/>
    </row>
    <row r="101" spans="2:8" x14ac:dyDescent="0.25">
      <c r="B101" s="2"/>
      <c r="C101" s="2"/>
      <c r="D101" s="2"/>
      <c r="E101" s="2"/>
      <c r="F101" s="2"/>
      <c r="G101" s="2"/>
      <c r="H101" s="2"/>
    </row>
    <row r="102" spans="2:8" x14ac:dyDescent="0.25">
      <c r="B102" s="2"/>
      <c r="C102" s="2"/>
      <c r="D102" s="2"/>
      <c r="E102" s="2"/>
      <c r="F102" s="2"/>
      <c r="G102" s="2"/>
      <c r="H102" s="2"/>
    </row>
    <row r="103" spans="2:8" x14ac:dyDescent="0.25">
      <c r="B103" s="2"/>
      <c r="C103" s="2"/>
      <c r="D103" s="2"/>
      <c r="E103" s="2"/>
      <c r="F103" s="2"/>
      <c r="G103" s="2"/>
      <c r="H103" s="2"/>
    </row>
    <row r="104" spans="2:8" x14ac:dyDescent="0.25">
      <c r="B104" s="2"/>
      <c r="C104" s="2"/>
      <c r="D104" s="2"/>
      <c r="E104" s="2"/>
      <c r="F104" s="2"/>
      <c r="G104" s="2"/>
      <c r="H104" s="2"/>
    </row>
    <row r="105" spans="2:8" x14ac:dyDescent="0.25">
      <c r="B105" s="2"/>
      <c r="C105" s="2"/>
      <c r="D105" s="2"/>
      <c r="E105" s="2"/>
      <c r="F105" s="2"/>
      <c r="G105" s="2"/>
      <c r="H105" s="2"/>
    </row>
    <row r="106" spans="2:8" x14ac:dyDescent="0.25">
      <c r="B106" s="2"/>
      <c r="C106" s="2"/>
      <c r="D106" s="2"/>
      <c r="E106" s="2"/>
      <c r="F106" s="2"/>
      <c r="G106" s="2"/>
      <c r="H106" s="2"/>
    </row>
    <row r="107" spans="2:8" x14ac:dyDescent="0.25">
      <c r="B107" s="2"/>
      <c r="C107" s="2"/>
      <c r="D107" s="2"/>
      <c r="E107" s="2"/>
      <c r="F107" s="2"/>
      <c r="G107" s="2"/>
      <c r="H107" s="2"/>
    </row>
    <row r="108" spans="2:8" x14ac:dyDescent="0.25">
      <c r="B108" s="2"/>
      <c r="C108" s="2"/>
      <c r="D108" s="2"/>
      <c r="E108" s="2"/>
      <c r="F108" s="2"/>
      <c r="G108" s="2"/>
      <c r="H108" s="2"/>
    </row>
    <row r="109" spans="2:8" x14ac:dyDescent="0.25">
      <c r="B109" s="2"/>
      <c r="C109" s="2"/>
      <c r="D109" s="2"/>
      <c r="E109" s="2"/>
      <c r="F109" s="2"/>
      <c r="G109" s="2"/>
      <c r="H109" s="2"/>
    </row>
    <row r="110" spans="2:8" x14ac:dyDescent="0.25">
      <c r="B110" s="2"/>
      <c r="C110" s="2"/>
      <c r="D110" s="2"/>
      <c r="E110" s="2"/>
      <c r="F110" s="2"/>
      <c r="G110" s="2"/>
      <c r="H110" s="2"/>
    </row>
    <row r="111" spans="2:8" x14ac:dyDescent="0.25">
      <c r="B111" s="2"/>
      <c r="C111" s="2"/>
      <c r="D111" s="2"/>
      <c r="E111" s="2"/>
      <c r="F111" s="2"/>
      <c r="G111" s="2"/>
      <c r="H111" s="2"/>
    </row>
    <row r="112" spans="2:8" x14ac:dyDescent="0.25">
      <c r="B112" s="2"/>
      <c r="C112" s="2"/>
      <c r="D112" s="2"/>
      <c r="E112" s="2"/>
      <c r="F112" s="2"/>
      <c r="G112" s="2"/>
      <c r="H112" s="2"/>
    </row>
    <row r="113" spans="2:8" x14ac:dyDescent="0.25">
      <c r="B113" s="2"/>
      <c r="C113" s="2"/>
      <c r="D113" s="2"/>
      <c r="E113" s="2"/>
      <c r="F113" s="2"/>
      <c r="G113" s="2"/>
      <c r="H113" s="2"/>
    </row>
    <row r="114" spans="2:8" x14ac:dyDescent="0.25">
      <c r="B114" s="2"/>
      <c r="C114" s="2"/>
      <c r="D114" s="2"/>
      <c r="E114" s="2"/>
      <c r="F114" s="2"/>
      <c r="G114" s="2"/>
      <c r="H114" s="2"/>
    </row>
    <row r="115" spans="2:8" x14ac:dyDescent="0.25">
      <c r="B115" s="2"/>
      <c r="C115" s="2"/>
      <c r="D115" s="2"/>
      <c r="E115" s="2"/>
      <c r="F115" s="2"/>
      <c r="G115" s="2"/>
      <c r="H115" s="2"/>
    </row>
    <row r="116" spans="2:8" x14ac:dyDescent="0.25">
      <c r="B116" s="2"/>
      <c r="C116" s="2"/>
      <c r="D116" s="2"/>
      <c r="E116" s="2"/>
      <c r="F116" s="2"/>
      <c r="G116" s="2"/>
      <c r="H116" s="2"/>
    </row>
    <row r="117" spans="2:8" x14ac:dyDescent="0.25">
      <c r="B117" s="2"/>
      <c r="C117" s="2"/>
      <c r="D117" s="2"/>
      <c r="E117" s="2"/>
      <c r="F117" s="2"/>
      <c r="G117" s="2"/>
      <c r="H117" s="2"/>
    </row>
    <row r="118" spans="2:8" x14ac:dyDescent="0.25">
      <c r="B118" s="2"/>
      <c r="C118" s="2"/>
      <c r="D118" s="2"/>
      <c r="E118" s="2"/>
      <c r="F118" s="2"/>
      <c r="G118" s="2"/>
      <c r="H118" s="2"/>
    </row>
    <row r="119" spans="2:8" x14ac:dyDescent="0.25">
      <c r="B119" s="2"/>
      <c r="C119" s="2"/>
      <c r="D119" s="2"/>
      <c r="E119" s="2"/>
      <c r="F119" s="2"/>
      <c r="G119" s="2"/>
      <c r="H119" s="2"/>
    </row>
    <row r="120" spans="2:8" x14ac:dyDescent="0.25">
      <c r="B120" s="2"/>
      <c r="C120" s="2"/>
      <c r="D120" s="2"/>
      <c r="E120" s="2"/>
      <c r="F120" s="2"/>
      <c r="G120" s="2"/>
      <c r="H120" s="2"/>
    </row>
    <row r="121" spans="2:8" x14ac:dyDescent="0.25">
      <c r="B121" s="2"/>
      <c r="C121" s="2"/>
      <c r="D121" s="2"/>
      <c r="E121" s="2"/>
      <c r="F121" s="2"/>
      <c r="G121" s="2"/>
      <c r="H121" s="2"/>
    </row>
    <row r="122" spans="2:8" x14ac:dyDescent="0.25">
      <c r="B122" s="2"/>
      <c r="C122" s="2"/>
      <c r="D122" s="2"/>
      <c r="E122" s="2"/>
      <c r="F122" s="2"/>
      <c r="G122" s="2"/>
      <c r="H122" s="2"/>
    </row>
    <row r="123" spans="2:8" x14ac:dyDescent="0.25">
      <c r="B123" s="2"/>
      <c r="C123" s="2"/>
      <c r="D123" s="2"/>
      <c r="E123" s="2"/>
      <c r="F123" s="2"/>
      <c r="G123" s="2"/>
      <c r="H123" s="2"/>
    </row>
    <row r="124" spans="2:8" x14ac:dyDescent="0.25">
      <c r="B124" s="2"/>
      <c r="C124" s="2"/>
      <c r="D124" s="2"/>
      <c r="E124" s="2"/>
      <c r="F124" s="2"/>
      <c r="G124" s="2"/>
      <c r="H124" s="2"/>
    </row>
    <row r="125" spans="2:8" x14ac:dyDescent="0.25">
      <c r="B125" s="2"/>
      <c r="C125" s="2"/>
      <c r="D125" s="2"/>
      <c r="E125" s="2"/>
      <c r="F125" s="2"/>
      <c r="G125" s="2"/>
      <c r="H125" s="2"/>
    </row>
    <row r="126" spans="2:8" x14ac:dyDescent="0.25">
      <c r="B126" s="2"/>
      <c r="C126" s="2"/>
      <c r="D126" s="2"/>
      <c r="E126" s="2"/>
      <c r="F126" s="2"/>
      <c r="G126" s="2"/>
      <c r="H126" s="2"/>
    </row>
    <row r="127" spans="2:8" x14ac:dyDescent="0.25">
      <c r="B127" s="2"/>
      <c r="C127" s="2"/>
      <c r="D127" s="2"/>
      <c r="E127" s="2"/>
      <c r="F127" s="2"/>
      <c r="G127" s="2"/>
      <c r="H127" s="2"/>
    </row>
    <row r="128" spans="2:8" x14ac:dyDescent="0.25">
      <c r="B128" s="2"/>
      <c r="C128" s="2"/>
      <c r="D128" s="2"/>
      <c r="E128" s="2"/>
      <c r="F128" s="2"/>
      <c r="G128" s="2"/>
      <c r="H128" s="2"/>
    </row>
    <row r="129" spans="2:8" x14ac:dyDescent="0.25">
      <c r="B129" s="2"/>
      <c r="C129" s="2"/>
      <c r="D129" s="2"/>
      <c r="E129" s="2"/>
      <c r="F129" s="2"/>
      <c r="G129" s="2"/>
      <c r="H129" s="2"/>
    </row>
    <row r="130" spans="2:8" x14ac:dyDescent="0.25">
      <c r="B130" s="2"/>
      <c r="C130" s="2"/>
      <c r="D130" s="2"/>
      <c r="E130" s="2"/>
      <c r="F130" s="2"/>
      <c r="G130" s="2"/>
      <c r="H130" s="2"/>
    </row>
    <row r="131" spans="2:8" x14ac:dyDescent="0.25">
      <c r="B131" s="2"/>
      <c r="C131" s="2"/>
      <c r="D131" s="2"/>
      <c r="E131" s="2"/>
      <c r="F131" s="2"/>
      <c r="G131" s="2"/>
      <c r="H131" s="2"/>
    </row>
    <row r="132" spans="2:8" x14ac:dyDescent="0.25">
      <c r="B132" s="2"/>
      <c r="C132" s="2"/>
      <c r="D132" s="2"/>
      <c r="E132" s="2"/>
      <c r="F132" s="2"/>
      <c r="G132" s="2"/>
      <c r="H132" s="2"/>
    </row>
    <row r="133" spans="2:8" x14ac:dyDescent="0.25">
      <c r="B133" s="2"/>
      <c r="C133" s="2"/>
      <c r="D133" s="2"/>
      <c r="E133" s="2"/>
      <c r="F133" s="2"/>
      <c r="G133" s="2"/>
      <c r="H133" s="2"/>
    </row>
    <row r="134" spans="2:8" x14ac:dyDescent="0.25">
      <c r="B134" s="2"/>
      <c r="C134" s="2"/>
      <c r="D134" s="2"/>
      <c r="E134" s="2"/>
      <c r="F134" s="2"/>
      <c r="G134" s="2"/>
      <c r="H134" s="2"/>
    </row>
    <row r="135" spans="2:8" x14ac:dyDescent="0.25">
      <c r="B135" s="2"/>
      <c r="C135" s="2"/>
      <c r="D135" s="2"/>
      <c r="E135" s="2"/>
      <c r="F135" s="2"/>
      <c r="G135" s="2"/>
      <c r="H135" s="2"/>
    </row>
    <row r="136" spans="2:8" x14ac:dyDescent="0.25">
      <c r="B136" s="2"/>
      <c r="C136" s="2"/>
      <c r="D136" s="2"/>
      <c r="E136" s="2"/>
      <c r="F136" s="2"/>
      <c r="G136" s="2"/>
      <c r="H136" s="2"/>
    </row>
    <row r="137" spans="2:8" x14ac:dyDescent="0.25">
      <c r="B137" s="2"/>
      <c r="C137" s="2"/>
      <c r="D137" s="2"/>
      <c r="E137" s="2"/>
      <c r="F137" s="2"/>
      <c r="G137" s="2"/>
      <c r="H137" s="2"/>
    </row>
    <row r="138" spans="2:8" x14ac:dyDescent="0.25">
      <c r="B138" s="2"/>
      <c r="C138" s="2"/>
      <c r="D138" s="2"/>
      <c r="E138" s="2"/>
      <c r="F138" s="2"/>
      <c r="G138" s="2"/>
      <c r="H138" s="2"/>
    </row>
    <row r="139" spans="2:8" x14ac:dyDescent="0.25">
      <c r="B139" s="2"/>
      <c r="C139" s="2"/>
      <c r="D139" s="2"/>
      <c r="E139" s="2"/>
      <c r="F139" s="2"/>
      <c r="G139" s="2"/>
      <c r="H139" s="2"/>
    </row>
    <row r="140" spans="2:8" x14ac:dyDescent="0.25">
      <c r="B140" s="2"/>
      <c r="C140" s="2"/>
      <c r="D140" s="2"/>
      <c r="E140" s="2"/>
      <c r="F140" s="2"/>
      <c r="G140" s="2"/>
      <c r="H140" s="2"/>
    </row>
    <row r="141" spans="2:8" x14ac:dyDescent="0.25">
      <c r="B141" s="2"/>
      <c r="C141" s="2"/>
      <c r="D141" s="2"/>
      <c r="E141" s="2"/>
      <c r="F141" s="2"/>
      <c r="G141" s="2"/>
      <c r="H141" s="2"/>
    </row>
    <row r="142" spans="2:8" x14ac:dyDescent="0.25">
      <c r="B142" s="2"/>
      <c r="C142" s="2"/>
      <c r="D142" s="2"/>
      <c r="E142" s="2"/>
      <c r="F142" s="2"/>
      <c r="G142" s="2"/>
      <c r="H142" s="2"/>
    </row>
    <row r="143" spans="2:8" x14ac:dyDescent="0.25">
      <c r="B143" s="2"/>
      <c r="C143" s="2"/>
      <c r="D143" s="2"/>
      <c r="E143" s="2"/>
      <c r="F143" s="2"/>
      <c r="G143" s="2"/>
      <c r="H143" s="2"/>
    </row>
    <row r="144" spans="2:8" x14ac:dyDescent="0.25">
      <c r="B144" s="2"/>
      <c r="C144" s="2"/>
      <c r="D144" s="2"/>
      <c r="E144" s="2"/>
      <c r="F144" s="2"/>
      <c r="G144" s="2"/>
      <c r="H144" s="2"/>
    </row>
    <row r="145" spans="2:8" x14ac:dyDescent="0.25">
      <c r="B145" s="2"/>
      <c r="C145" s="2"/>
      <c r="D145" s="2"/>
      <c r="E145" s="2"/>
      <c r="F145" s="2"/>
      <c r="G145" s="2"/>
      <c r="H145" s="2"/>
    </row>
    <row r="146" spans="2:8" x14ac:dyDescent="0.25">
      <c r="B146" s="2"/>
      <c r="C146" s="2"/>
      <c r="D146" s="2"/>
      <c r="E146" s="2"/>
      <c r="F146" s="2"/>
      <c r="G146" s="2"/>
      <c r="H146" s="2"/>
    </row>
    <row r="147" spans="2:8" x14ac:dyDescent="0.25">
      <c r="B147" s="2"/>
      <c r="C147" s="2"/>
      <c r="D147" s="2"/>
      <c r="E147" s="2"/>
      <c r="F147" s="2"/>
      <c r="G147" s="2"/>
      <c r="H147" s="2"/>
    </row>
    <row r="148" spans="2:8" x14ac:dyDescent="0.25">
      <c r="B148" s="2"/>
      <c r="C148" s="2"/>
      <c r="D148" s="2"/>
      <c r="E148" s="2"/>
      <c r="F148" s="2"/>
      <c r="G148" s="2"/>
      <c r="H148" s="2"/>
    </row>
    <row r="149" spans="2:8" x14ac:dyDescent="0.25">
      <c r="B149" s="2"/>
      <c r="C149" s="2"/>
      <c r="D149" s="2"/>
      <c r="E149" s="2"/>
      <c r="F149" s="2"/>
      <c r="G149" s="2"/>
      <c r="H149" s="2"/>
    </row>
    <row r="150" spans="2:8" x14ac:dyDescent="0.25">
      <c r="B150" s="2"/>
      <c r="C150" s="2"/>
      <c r="D150" s="2"/>
      <c r="E150" s="2"/>
      <c r="F150" s="2"/>
      <c r="G150" s="2"/>
      <c r="H150" s="2"/>
    </row>
    <row r="151" spans="2:8" x14ac:dyDescent="0.25">
      <c r="B151" s="2"/>
      <c r="C151" s="2"/>
      <c r="D151" s="2"/>
      <c r="E151" s="2"/>
      <c r="F151" s="2"/>
      <c r="G151" s="2"/>
      <c r="H151" s="2"/>
    </row>
    <row r="152" spans="2:8" x14ac:dyDescent="0.25">
      <c r="B152" s="2"/>
      <c r="C152" s="2"/>
      <c r="D152" s="2"/>
      <c r="E152" s="2"/>
      <c r="F152" s="2"/>
      <c r="G152" s="2"/>
      <c r="H152" s="2"/>
    </row>
    <row r="153" spans="2:8" x14ac:dyDescent="0.25">
      <c r="B153" s="2"/>
      <c r="C153" s="2"/>
      <c r="D153" s="2"/>
      <c r="E153" s="2"/>
      <c r="F153" s="2"/>
      <c r="G153" s="2"/>
      <c r="H153" s="2"/>
    </row>
    <row r="154" spans="2:8" x14ac:dyDescent="0.25">
      <c r="B154" s="2"/>
      <c r="C154" s="2"/>
      <c r="D154" s="2"/>
      <c r="E154" s="2"/>
      <c r="F154" s="2"/>
      <c r="G154" s="2"/>
      <c r="H154" s="2"/>
    </row>
    <row r="155" spans="2:8" x14ac:dyDescent="0.25">
      <c r="B155" s="2"/>
      <c r="C155" s="2"/>
      <c r="D155" s="2"/>
      <c r="E155" s="2"/>
      <c r="F155" s="2"/>
      <c r="G155" s="2"/>
      <c r="H155" s="2"/>
    </row>
    <row r="156" spans="2:8" x14ac:dyDescent="0.25">
      <c r="B156" s="2"/>
      <c r="C156" s="2"/>
      <c r="D156" s="2"/>
      <c r="E156" s="2"/>
      <c r="F156" s="2"/>
      <c r="G156" s="2"/>
      <c r="H156" s="2"/>
    </row>
    <row r="157" spans="2:8" x14ac:dyDescent="0.25">
      <c r="B157" s="2"/>
      <c r="C157" s="2"/>
      <c r="D157" s="2"/>
      <c r="E157" s="2"/>
      <c r="F157" s="2"/>
      <c r="G157" s="2"/>
      <c r="H157" s="2"/>
    </row>
    <row r="158" spans="2:8" x14ac:dyDescent="0.25">
      <c r="B158" s="2"/>
      <c r="C158" s="2"/>
      <c r="D158" s="2"/>
      <c r="E158" s="2"/>
      <c r="F158" s="2"/>
      <c r="G158" s="2"/>
      <c r="H158" s="2"/>
    </row>
    <row r="159" spans="2:8" x14ac:dyDescent="0.25">
      <c r="B159" s="2"/>
      <c r="C159" s="2"/>
      <c r="D159" s="2"/>
      <c r="E159" s="2"/>
      <c r="F159" s="2"/>
      <c r="G159" s="2"/>
      <c r="H159" s="2"/>
    </row>
    <row r="160" spans="2:8" x14ac:dyDescent="0.25">
      <c r="B160" s="2"/>
      <c r="C160" s="2"/>
      <c r="D160" s="2"/>
      <c r="E160" s="2"/>
      <c r="F160" s="2"/>
      <c r="G160" s="2"/>
      <c r="H160" s="2"/>
    </row>
    <row r="161" spans="2:8" x14ac:dyDescent="0.25">
      <c r="B161" s="2"/>
      <c r="C161" s="2"/>
      <c r="D161" s="2"/>
      <c r="E161" s="2"/>
      <c r="F161" s="2"/>
      <c r="G161" s="2"/>
      <c r="H161" s="2"/>
    </row>
    <row r="162" spans="2:8" x14ac:dyDescent="0.25">
      <c r="B162" s="2"/>
      <c r="C162" s="2"/>
      <c r="D162" s="2"/>
      <c r="E162" s="2"/>
      <c r="F162" s="2"/>
      <c r="G162" s="2"/>
      <c r="H162" s="2"/>
    </row>
    <row r="163" spans="2:8" x14ac:dyDescent="0.25">
      <c r="B163" s="2"/>
      <c r="C163" s="2"/>
      <c r="D163" s="2"/>
      <c r="E163" s="2"/>
      <c r="F163" s="2"/>
      <c r="G163" s="2"/>
      <c r="H163" s="2"/>
    </row>
    <row r="164" spans="2:8" x14ac:dyDescent="0.25">
      <c r="B164" s="2"/>
      <c r="C164" s="2"/>
      <c r="D164" s="2"/>
      <c r="E164" s="2"/>
      <c r="F164" s="2"/>
      <c r="G164" s="2"/>
      <c r="H164" s="2"/>
    </row>
    <row r="165" spans="2:8" x14ac:dyDescent="0.25">
      <c r="B165" s="2"/>
      <c r="C165" s="2"/>
      <c r="D165" s="2"/>
      <c r="E165" s="2"/>
      <c r="F165" s="2"/>
      <c r="G165" s="2"/>
      <c r="H165" s="2"/>
    </row>
    <row r="166" spans="2:8" x14ac:dyDescent="0.25">
      <c r="B166" s="2"/>
      <c r="C166" s="2"/>
      <c r="D166" s="2"/>
      <c r="E166" s="2"/>
      <c r="F166" s="2"/>
      <c r="G166" s="2"/>
      <c r="H166" s="2"/>
    </row>
    <row r="167" spans="2:8" x14ac:dyDescent="0.25">
      <c r="B167" s="2"/>
      <c r="C167" s="2"/>
      <c r="D167" s="2"/>
      <c r="E167" s="2"/>
      <c r="F167" s="2"/>
      <c r="G167" s="2"/>
      <c r="H167" s="2"/>
    </row>
    <row r="168" spans="2:8" x14ac:dyDescent="0.25">
      <c r="B168" s="2"/>
      <c r="C168" s="2"/>
      <c r="D168" s="2"/>
      <c r="E168" s="2"/>
      <c r="F168" s="2"/>
      <c r="G168" s="2"/>
      <c r="H168" s="2"/>
    </row>
    <row r="169" spans="2:8" x14ac:dyDescent="0.25">
      <c r="B169" s="2"/>
      <c r="C169" s="2"/>
      <c r="D169" s="2"/>
      <c r="E169" s="2"/>
      <c r="F169" s="2"/>
      <c r="G169" s="2"/>
      <c r="H169" s="2"/>
    </row>
    <row r="170" spans="2:8" x14ac:dyDescent="0.25">
      <c r="B170" s="2"/>
      <c r="C170" s="2"/>
      <c r="D170" s="2"/>
      <c r="E170" s="2"/>
      <c r="F170" s="2"/>
      <c r="G170" s="2"/>
      <c r="H170" s="2"/>
    </row>
    <row r="171" spans="2:8" x14ac:dyDescent="0.25">
      <c r="B171" s="2"/>
      <c r="C171" s="2"/>
      <c r="D171" s="2"/>
      <c r="E171" s="2"/>
      <c r="F171" s="2"/>
      <c r="G171" s="2"/>
      <c r="H171" s="2"/>
    </row>
    <row r="172" spans="2:8" x14ac:dyDescent="0.25">
      <c r="B172" s="2"/>
      <c r="C172" s="2"/>
      <c r="D172" s="2"/>
      <c r="E172" s="2"/>
      <c r="F172" s="2"/>
      <c r="G172" s="2"/>
      <c r="H172" s="2"/>
    </row>
    <row r="173" spans="2:8" x14ac:dyDescent="0.25">
      <c r="B173" s="2"/>
      <c r="C173" s="2"/>
      <c r="D173" s="2"/>
      <c r="E173" s="2"/>
      <c r="F173" s="2"/>
      <c r="G173" s="2"/>
      <c r="H173" s="2"/>
    </row>
    <row r="174" spans="2:8" x14ac:dyDescent="0.25">
      <c r="B174" s="2"/>
      <c r="C174" s="2"/>
      <c r="D174" s="2"/>
      <c r="E174" s="2"/>
      <c r="F174" s="2"/>
      <c r="G174" s="2"/>
      <c r="H174" s="2"/>
    </row>
    <row r="175" spans="2:8" x14ac:dyDescent="0.25">
      <c r="B175" s="2"/>
      <c r="C175" s="2"/>
      <c r="D175" s="2"/>
      <c r="E175" s="2"/>
      <c r="F175" s="2"/>
      <c r="G175" s="2"/>
      <c r="H175" s="2"/>
    </row>
    <row r="176" spans="2:8" x14ac:dyDescent="0.25">
      <c r="B176" s="2"/>
      <c r="C176" s="2"/>
      <c r="D176" s="2"/>
      <c r="E176" s="2"/>
      <c r="F176" s="2"/>
      <c r="G176" s="2"/>
      <c r="H176" s="2"/>
    </row>
    <row r="177" spans="2:8" x14ac:dyDescent="0.25">
      <c r="B177" s="2"/>
      <c r="C177" s="2"/>
      <c r="D177" s="2"/>
      <c r="E177" s="2"/>
      <c r="F177" s="2"/>
      <c r="G177" s="2"/>
      <c r="H177" s="2"/>
    </row>
    <row r="178" spans="2:8" x14ac:dyDescent="0.25">
      <c r="B178" s="2"/>
      <c r="C178" s="2"/>
      <c r="D178" s="2"/>
      <c r="E178" s="2"/>
      <c r="F178" s="2"/>
      <c r="G178" s="2"/>
      <c r="H178" s="2"/>
    </row>
    <row r="179" spans="2:8" x14ac:dyDescent="0.25">
      <c r="B179" s="2"/>
      <c r="C179" s="2"/>
      <c r="D179" s="2"/>
      <c r="E179" s="2"/>
      <c r="F179" s="2"/>
      <c r="G179" s="2"/>
      <c r="H179" s="2"/>
    </row>
    <row r="180" spans="2:8" x14ac:dyDescent="0.25">
      <c r="B180" s="2"/>
      <c r="C180" s="2"/>
      <c r="D180" s="2"/>
      <c r="E180" s="2"/>
      <c r="F180" s="2"/>
      <c r="G180" s="2"/>
      <c r="H180" s="2"/>
    </row>
    <row r="181" spans="2:8" x14ac:dyDescent="0.25">
      <c r="B181" s="2"/>
      <c r="C181" s="2"/>
      <c r="D181" s="2"/>
      <c r="E181" s="2"/>
      <c r="F181" s="2"/>
      <c r="G181" s="2"/>
      <c r="H181" s="2"/>
    </row>
    <row r="182" spans="2:8" x14ac:dyDescent="0.25">
      <c r="B182" s="2"/>
      <c r="C182" s="2"/>
      <c r="D182" s="2"/>
      <c r="E182" s="2"/>
      <c r="F182" s="2"/>
      <c r="G182" s="2"/>
      <c r="H182" s="2"/>
    </row>
    <row r="183" spans="2:8" x14ac:dyDescent="0.25">
      <c r="B183" s="2"/>
      <c r="C183" s="2"/>
      <c r="D183" s="2"/>
      <c r="E183" s="2"/>
      <c r="F183" s="2"/>
      <c r="G183" s="2"/>
      <c r="H183" s="2"/>
    </row>
    <row r="184" spans="2:8" x14ac:dyDescent="0.25">
      <c r="B184" s="2"/>
      <c r="C184" s="2"/>
      <c r="D184" s="2"/>
      <c r="E184" s="2"/>
      <c r="F184" s="2"/>
      <c r="G184" s="2"/>
      <c r="H184" s="2"/>
    </row>
    <row r="185" spans="2:8" x14ac:dyDescent="0.25">
      <c r="B185" s="2"/>
      <c r="C185" s="2"/>
      <c r="D185" s="2"/>
      <c r="E185" s="2"/>
      <c r="F185" s="2"/>
      <c r="G185" s="2"/>
      <c r="H185" s="2"/>
    </row>
    <row r="186" spans="2:8" x14ac:dyDescent="0.25">
      <c r="B186" s="2"/>
      <c r="C186" s="2"/>
      <c r="D186" s="2"/>
      <c r="E186" s="2"/>
      <c r="F186" s="2"/>
      <c r="G186" s="2"/>
      <c r="H186" s="2"/>
    </row>
    <row r="187" spans="2:8" x14ac:dyDescent="0.25">
      <c r="B187" s="2"/>
      <c r="C187" s="2"/>
      <c r="D187" s="2"/>
      <c r="E187" s="2"/>
      <c r="F187" s="2"/>
      <c r="G187" s="2"/>
      <c r="H187" s="2"/>
    </row>
    <row r="188" spans="2:8" x14ac:dyDescent="0.25">
      <c r="B188" s="2"/>
      <c r="C188" s="2"/>
      <c r="D188" s="2"/>
      <c r="E188" s="2"/>
      <c r="F188" s="2"/>
      <c r="G188" s="2"/>
      <c r="H188" s="2"/>
    </row>
    <row r="189" spans="2:8" x14ac:dyDescent="0.25">
      <c r="B189" s="2"/>
      <c r="C189" s="2"/>
      <c r="D189" s="2"/>
      <c r="E189" s="2"/>
      <c r="F189" s="2"/>
      <c r="G189" s="2"/>
      <c r="H189" s="2"/>
    </row>
    <row r="190" spans="2:8" x14ac:dyDescent="0.25">
      <c r="B190" s="2"/>
      <c r="C190" s="2"/>
      <c r="D190" s="2"/>
      <c r="E190" s="2"/>
      <c r="F190" s="2"/>
      <c r="G190" s="2"/>
      <c r="H190" s="2"/>
    </row>
    <row r="191" spans="2:8" x14ac:dyDescent="0.25">
      <c r="B191" s="2"/>
      <c r="C191" s="2"/>
      <c r="D191" s="2"/>
      <c r="E191" s="2"/>
      <c r="F191" s="2"/>
      <c r="G191" s="2"/>
      <c r="H191" s="2"/>
    </row>
    <row r="192" spans="2:8" x14ac:dyDescent="0.25">
      <c r="B192" s="2"/>
      <c r="C192" s="2"/>
      <c r="D192" s="2"/>
      <c r="E192" s="2"/>
      <c r="F192" s="2"/>
      <c r="G192" s="2"/>
      <c r="H192" s="2"/>
    </row>
    <row r="193" spans="2:8" x14ac:dyDescent="0.25">
      <c r="B193" s="2"/>
      <c r="C193" s="2"/>
      <c r="D193" s="2"/>
      <c r="E193" s="2"/>
      <c r="F193" s="2"/>
      <c r="G193" s="2"/>
      <c r="H193" s="2"/>
    </row>
    <row r="194" spans="2:8" x14ac:dyDescent="0.25">
      <c r="B194" s="2"/>
      <c r="C194" s="2"/>
      <c r="D194" s="2"/>
      <c r="E194" s="2"/>
      <c r="F194" s="2"/>
      <c r="G194" s="2"/>
      <c r="H194" s="2"/>
    </row>
    <row r="195" spans="2:8" x14ac:dyDescent="0.25">
      <c r="B195" s="2"/>
      <c r="C195" s="2"/>
      <c r="D195" s="2"/>
      <c r="E195" s="2"/>
      <c r="F195" s="2"/>
      <c r="G195" s="2"/>
      <c r="H195" s="2"/>
    </row>
    <row r="196" spans="2:8" x14ac:dyDescent="0.25">
      <c r="B196" s="2"/>
      <c r="C196" s="2"/>
      <c r="D196" s="2"/>
      <c r="E196" s="2"/>
      <c r="F196" s="2"/>
      <c r="G196" s="2"/>
      <c r="H196" s="2"/>
    </row>
    <row r="197" spans="2:8" x14ac:dyDescent="0.25">
      <c r="B197" s="2"/>
      <c r="C197" s="2"/>
      <c r="D197" s="2"/>
      <c r="E197" s="2"/>
      <c r="F197" s="2"/>
      <c r="G197" s="2"/>
      <c r="H197" s="2"/>
    </row>
    <row r="198" spans="2:8" x14ac:dyDescent="0.25">
      <c r="B198" s="2"/>
      <c r="C198" s="2"/>
      <c r="D198" s="2"/>
      <c r="E198" s="2"/>
      <c r="F198" s="2"/>
      <c r="G198" s="2"/>
      <c r="H198" s="2"/>
    </row>
    <row r="199" spans="2:8" x14ac:dyDescent="0.25">
      <c r="B199" s="2"/>
      <c r="C199" s="2"/>
      <c r="D199" s="2"/>
      <c r="E199" s="2"/>
      <c r="F199" s="2"/>
      <c r="G199" s="2"/>
      <c r="H199" s="2"/>
    </row>
    <row r="200" spans="2:8" x14ac:dyDescent="0.25">
      <c r="B200" s="2"/>
      <c r="C200" s="2"/>
      <c r="D200" s="2"/>
      <c r="E200" s="2"/>
      <c r="F200" s="2"/>
      <c r="G200" s="2"/>
      <c r="H200" s="2"/>
    </row>
    <row r="201" spans="2:8" x14ac:dyDescent="0.25">
      <c r="B201" s="2"/>
      <c r="C201" s="2"/>
      <c r="D201" s="2"/>
      <c r="E201" s="2"/>
      <c r="F201" s="2"/>
      <c r="G201" s="2"/>
      <c r="H201" s="2"/>
    </row>
    <row r="202" spans="2:8" x14ac:dyDescent="0.25">
      <c r="B202" s="2"/>
      <c r="C202" s="2"/>
      <c r="D202" s="2"/>
      <c r="E202" s="2"/>
      <c r="F202" s="2"/>
      <c r="G202" s="2"/>
      <c r="H202" s="2"/>
    </row>
    <row r="203" spans="2:8" x14ac:dyDescent="0.25">
      <c r="B203" s="2"/>
      <c r="C203" s="2"/>
      <c r="D203" s="2"/>
      <c r="E203" s="2"/>
      <c r="F203" s="2"/>
      <c r="G203" s="2"/>
      <c r="H203" s="2"/>
    </row>
    <row r="204" spans="2:8" x14ac:dyDescent="0.25">
      <c r="B204" s="2"/>
      <c r="C204" s="2"/>
      <c r="D204" s="2"/>
      <c r="E204" s="2"/>
      <c r="F204" s="2"/>
      <c r="G204" s="2"/>
      <c r="H204" s="2"/>
    </row>
    <row r="205" spans="2:8" x14ac:dyDescent="0.25">
      <c r="B205" s="2"/>
      <c r="C205" s="2"/>
      <c r="D205" s="2"/>
      <c r="E205" s="2"/>
      <c r="F205" s="2"/>
      <c r="G205" s="2"/>
      <c r="H205" s="2"/>
    </row>
    <row r="206" spans="2:8" x14ac:dyDescent="0.25">
      <c r="B206" s="2"/>
      <c r="C206" s="2"/>
      <c r="D206" s="2"/>
      <c r="E206" s="2"/>
      <c r="F206" s="2"/>
      <c r="G206" s="2"/>
      <c r="H206" s="2"/>
    </row>
    <row r="207" spans="2:8" x14ac:dyDescent="0.25">
      <c r="B207" s="2"/>
      <c r="C207" s="2"/>
      <c r="D207" s="2"/>
      <c r="E207" s="2"/>
      <c r="F207" s="2"/>
      <c r="G207" s="2"/>
      <c r="H207" s="2"/>
    </row>
    <row r="208" spans="2:8" x14ac:dyDescent="0.25">
      <c r="B208" s="2"/>
      <c r="C208" s="2"/>
      <c r="D208" s="2"/>
      <c r="E208" s="2"/>
      <c r="F208" s="2"/>
      <c r="G208" s="2"/>
      <c r="H208" s="2"/>
    </row>
    <row r="209" spans="2:8" x14ac:dyDescent="0.25">
      <c r="B209" s="2"/>
      <c r="C209" s="2"/>
      <c r="D209" s="2"/>
      <c r="E209" s="2"/>
      <c r="F209" s="2"/>
      <c r="G209" s="2"/>
      <c r="H209" s="2"/>
    </row>
    <row r="210" spans="2:8" x14ac:dyDescent="0.25">
      <c r="B210" s="2"/>
      <c r="C210" s="2"/>
      <c r="D210" s="2"/>
      <c r="E210" s="2"/>
      <c r="F210" s="2"/>
      <c r="G210" s="2"/>
      <c r="H210" s="2"/>
    </row>
    <row r="211" spans="2:8" x14ac:dyDescent="0.25">
      <c r="B211" s="2"/>
      <c r="C211" s="2"/>
      <c r="D211" s="2"/>
      <c r="E211" s="2"/>
      <c r="F211" s="2"/>
      <c r="G211" s="2"/>
      <c r="H211" s="2"/>
    </row>
    <row r="212" spans="2:8" x14ac:dyDescent="0.25">
      <c r="B212" s="2"/>
      <c r="C212" s="2"/>
      <c r="D212" s="2"/>
      <c r="E212" s="2"/>
      <c r="F212" s="2"/>
      <c r="G212" s="2"/>
      <c r="H212" s="2"/>
    </row>
    <row r="213" spans="2:8" x14ac:dyDescent="0.25">
      <c r="B213" s="2"/>
      <c r="C213" s="2"/>
      <c r="D213" s="2"/>
      <c r="E213" s="2"/>
      <c r="F213" s="2"/>
      <c r="G213" s="2"/>
      <c r="H213" s="2"/>
    </row>
    <row r="214" spans="2:8" x14ac:dyDescent="0.25">
      <c r="B214" s="2"/>
      <c r="C214" s="2"/>
      <c r="D214" s="2"/>
      <c r="E214" s="2"/>
      <c r="F214" s="2"/>
      <c r="G214" s="2"/>
      <c r="H214" s="2"/>
    </row>
    <row r="215" spans="2:8" x14ac:dyDescent="0.25">
      <c r="B215" s="2"/>
      <c r="C215" s="2"/>
      <c r="D215" s="2"/>
      <c r="E215" s="2"/>
      <c r="F215" s="2"/>
      <c r="G215" s="2"/>
      <c r="H215" s="2"/>
    </row>
    <row r="216" spans="2:8" x14ac:dyDescent="0.25">
      <c r="B216" s="2"/>
      <c r="C216" s="2"/>
      <c r="D216" s="2"/>
      <c r="E216" s="2"/>
      <c r="F216" s="2"/>
      <c r="G216" s="2"/>
      <c r="H216" s="2"/>
    </row>
    <row r="217" spans="2:8" x14ac:dyDescent="0.25">
      <c r="B217" s="2"/>
      <c r="C217" s="2"/>
      <c r="D217" s="2"/>
      <c r="E217" s="2"/>
      <c r="F217" s="2"/>
      <c r="G217" s="2"/>
      <c r="H217" s="2"/>
    </row>
    <row r="218" spans="2:8" x14ac:dyDescent="0.25">
      <c r="B218" s="2"/>
      <c r="C218" s="2"/>
      <c r="D218" s="2"/>
      <c r="E218" s="2"/>
      <c r="F218" s="2"/>
      <c r="G218" s="2"/>
      <c r="H218" s="2"/>
    </row>
    <row r="219" spans="2:8" x14ac:dyDescent="0.25">
      <c r="B219" s="2"/>
      <c r="C219" s="2"/>
      <c r="D219" s="2"/>
      <c r="E219" s="2"/>
      <c r="F219" s="2"/>
      <c r="G219" s="2"/>
      <c r="H219" s="2"/>
    </row>
    <row r="220" spans="2:8" x14ac:dyDescent="0.25">
      <c r="B220" s="2"/>
      <c r="C220" s="2"/>
      <c r="D220" s="2"/>
      <c r="E220" s="2"/>
      <c r="F220" s="2"/>
      <c r="G220" s="2"/>
      <c r="H220" s="2"/>
    </row>
    <row r="221" spans="2:8" x14ac:dyDescent="0.25">
      <c r="B221" s="2"/>
      <c r="C221" s="2"/>
      <c r="D221" s="2"/>
      <c r="E221" s="2"/>
      <c r="F221" s="2"/>
      <c r="G221" s="2"/>
      <c r="H221" s="2"/>
    </row>
    <row r="222" spans="2:8" x14ac:dyDescent="0.25">
      <c r="B222" s="2"/>
      <c r="C222" s="2"/>
      <c r="D222" s="2"/>
      <c r="E222" s="2"/>
      <c r="F222" s="2"/>
      <c r="G222" s="2"/>
      <c r="H222" s="2"/>
    </row>
    <row r="223" spans="2:8" x14ac:dyDescent="0.25">
      <c r="B223" s="2"/>
      <c r="C223" s="2"/>
      <c r="D223" s="2"/>
      <c r="E223" s="2"/>
      <c r="F223" s="2"/>
      <c r="G223" s="2"/>
      <c r="H223" s="2"/>
    </row>
    <row r="224" spans="2:8" x14ac:dyDescent="0.25">
      <c r="B224" s="2"/>
      <c r="C224" s="2"/>
      <c r="D224" s="2"/>
      <c r="E224" s="2"/>
      <c r="F224" s="2"/>
      <c r="G224" s="2"/>
      <c r="H224" s="2"/>
    </row>
    <row r="225" spans="2:8" x14ac:dyDescent="0.25">
      <c r="B225" s="2"/>
      <c r="C225" s="2"/>
      <c r="D225" s="2"/>
      <c r="E225" s="2"/>
      <c r="F225" s="2"/>
      <c r="G225" s="2"/>
      <c r="H225" s="2"/>
    </row>
    <row r="226" spans="2:8" x14ac:dyDescent="0.25">
      <c r="B226" s="2"/>
      <c r="C226" s="2"/>
      <c r="D226" s="2"/>
      <c r="E226" s="2"/>
      <c r="F226" s="2"/>
      <c r="G226" s="2"/>
      <c r="H226" s="2"/>
    </row>
    <row r="227" spans="2:8" x14ac:dyDescent="0.25">
      <c r="B227" s="2"/>
      <c r="C227" s="2"/>
      <c r="D227" s="2"/>
      <c r="E227" s="2"/>
      <c r="F227" s="2"/>
      <c r="G227" s="2"/>
      <c r="H227" s="2"/>
    </row>
    <row r="228" spans="2:8" x14ac:dyDescent="0.25">
      <c r="B228" s="2"/>
      <c r="C228" s="2"/>
      <c r="D228" s="2"/>
      <c r="E228" s="2"/>
      <c r="F228" s="2"/>
      <c r="G228" s="2"/>
      <c r="H228" s="2"/>
    </row>
    <row r="229" spans="2:8" x14ac:dyDescent="0.25">
      <c r="B229" s="2"/>
      <c r="C229" s="2"/>
      <c r="D229" s="2"/>
      <c r="E229" s="2"/>
      <c r="F229" s="2"/>
      <c r="G229" s="2"/>
      <c r="H229" s="2"/>
    </row>
    <row r="230" spans="2:8" x14ac:dyDescent="0.25">
      <c r="B230" s="2"/>
      <c r="C230" s="2"/>
      <c r="D230" s="2"/>
      <c r="E230" s="2"/>
      <c r="F230" s="2"/>
      <c r="G230" s="2"/>
      <c r="H230" s="2"/>
    </row>
    <row r="231" spans="2:8" x14ac:dyDescent="0.25">
      <c r="B231" s="2"/>
      <c r="C231" s="2"/>
      <c r="D231" s="2"/>
      <c r="E231" s="2"/>
      <c r="F231" s="2"/>
      <c r="G231" s="2"/>
      <c r="H231" s="2"/>
    </row>
    <row r="232" spans="2:8" x14ac:dyDescent="0.25">
      <c r="B232" s="2"/>
      <c r="C232" s="2"/>
      <c r="D232" s="2"/>
      <c r="E232" s="2"/>
      <c r="F232" s="2"/>
      <c r="G232" s="2"/>
      <c r="H232" s="2"/>
    </row>
    <row r="233" spans="2:8" x14ac:dyDescent="0.25">
      <c r="B233" s="2"/>
      <c r="C233" s="2"/>
      <c r="D233" s="2"/>
      <c r="E233" s="2"/>
      <c r="F233" s="2"/>
      <c r="G233" s="2"/>
      <c r="H233" s="2"/>
    </row>
    <row r="234" spans="2:8" x14ac:dyDescent="0.25">
      <c r="B234" s="2"/>
      <c r="C234" s="2"/>
      <c r="D234" s="2"/>
      <c r="E234" s="2"/>
      <c r="F234" s="2"/>
      <c r="G234" s="2"/>
      <c r="H234" s="2"/>
    </row>
    <row r="235" spans="2:8" x14ac:dyDescent="0.25">
      <c r="B235" s="2"/>
      <c r="C235" s="2"/>
      <c r="D235" s="2"/>
      <c r="E235" s="2"/>
      <c r="F235" s="2"/>
      <c r="G235" s="2"/>
      <c r="H235" s="2"/>
    </row>
    <row r="236" spans="2:8" x14ac:dyDescent="0.25">
      <c r="B236" s="2"/>
      <c r="C236" s="2"/>
      <c r="D236" s="2"/>
      <c r="E236" s="2"/>
      <c r="F236" s="2"/>
      <c r="G236" s="2"/>
      <c r="H236" s="2"/>
    </row>
    <row r="237" spans="2:8" x14ac:dyDescent="0.25">
      <c r="B237" s="2"/>
      <c r="C237" s="2"/>
      <c r="D237" s="2"/>
      <c r="E237" s="2"/>
      <c r="F237" s="2"/>
      <c r="G237" s="2"/>
      <c r="H237" s="2"/>
    </row>
    <row r="238" spans="2:8" x14ac:dyDescent="0.25">
      <c r="B238" s="2"/>
      <c r="C238" s="2"/>
      <c r="D238" s="2"/>
      <c r="E238" s="2"/>
      <c r="F238" s="2"/>
      <c r="G238" s="2"/>
      <c r="H238" s="2"/>
    </row>
    <row r="239" spans="2:8" x14ac:dyDescent="0.25">
      <c r="B239" s="2"/>
      <c r="C239" s="2"/>
      <c r="D239" s="2"/>
      <c r="E239" s="2"/>
      <c r="F239" s="2"/>
      <c r="G239" s="2"/>
      <c r="H239" s="2"/>
    </row>
    <row r="240" spans="2:8" x14ac:dyDescent="0.25">
      <c r="B240" s="2"/>
      <c r="C240" s="2"/>
      <c r="D240" s="2"/>
      <c r="E240" s="2"/>
      <c r="F240" s="2"/>
      <c r="G240" s="2"/>
      <c r="H240" s="2"/>
    </row>
    <row r="241" spans="2:8" x14ac:dyDescent="0.25">
      <c r="B241" s="2"/>
      <c r="C241" s="2"/>
      <c r="D241" s="2"/>
      <c r="E241" s="2"/>
      <c r="F241" s="2"/>
      <c r="G241" s="2"/>
      <c r="H241" s="2"/>
    </row>
    <row r="242" spans="2:8" x14ac:dyDescent="0.25">
      <c r="B242" s="2"/>
      <c r="C242" s="2"/>
      <c r="D242" s="2"/>
      <c r="E242" s="2"/>
      <c r="F242" s="2"/>
      <c r="G242" s="2"/>
      <c r="H242" s="2"/>
    </row>
    <row r="243" spans="2:8" x14ac:dyDescent="0.25">
      <c r="B243" s="2"/>
      <c r="C243" s="2"/>
      <c r="D243" s="2"/>
      <c r="E243" s="2"/>
      <c r="F243" s="2"/>
      <c r="G243" s="2"/>
      <c r="H243" s="2"/>
    </row>
    <row r="244" spans="2:8" x14ac:dyDescent="0.25">
      <c r="B244" s="2"/>
      <c r="C244" s="2"/>
      <c r="D244" s="2"/>
      <c r="E244" s="2"/>
      <c r="F244" s="2"/>
      <c r="G244" s="2"/>
      <c r="H244" s="2"/>
    </row>
    <row r="245" spans="2:8" x14ac:dyDescent="0.25">
      <c r="B245" s="2"/>
      <c r="C245" s="2"/>
      <c r="D245" s="2"/>
      <c r="E245" s="2"/>
      <c r="F245" s="2"/>
      <c r="G245" s="2"/>
      <c r="H245" s="2"/>
    </row>
    <row r="246" spans="2:8" x14ac:dyDescent="0.25">
      <c r="B246" s="2"/>
      <c r="C246" s="2"/>
      <c r="D246" s="2"/>
      <c r="E246" s="2"/>
      <c r="F246" s="2"/>
      <c r="G246" s="2"/>
      <c r="H246" s="2"/>
    </row>
    <row r="247" spans="2:8" x14ac:dyDescent="0.25">
      <c r="B247" s="2"/>
      <c r="C247" s="2"/>
      <c r="D247" s="2"/>
      <c r="E247" s="2"/>
      <c r="F247" s="2"/>
      <c r="G247" s="2"/>
      <c r="H247" s="2"/>
    </row>
    <row r="248" spans="2:8" x14ac:dyDescent="0.25">
      <c r="B248" s="2"/>
      <c r="C248" s="2"/>
      <c r="D248" s="2"/>
      <c r="E248" s="2"/>
      <c r="F248" s="2"/>
      <c r="G248" s="2"/>
      <c r="H248" s="2"/>
    </row>
    <row r="249" spans="2:8" x14ac:dyDescent="0.25">
      <c r="B249" s="2"/>
      <c r="C249" s="2"/>
      <c r="D249" s="2"/>
      <c r="E249" s="2"/>
      <c r="F249" s="2"/>
      <c r="G249" s="2"/>
      <c r="H249" s="2"/>
    </row>
    <row r="250" spans="2:8" x14ac:dyDescent="0.25">
      <c r="B250" s="2"/>
      <c r="C250" s="2"/>
      <c r="D250" s="2"/>
      <c r="E250" s="2"/>
      <c r="F250" s="2"/>
      <c r="G250" s="2"/>
      <c r="H250" s="2"/>
    </row>
    <row r="251" spans="2:8" x14ac:dyDescent="0.25">
      <c r="B251" s="2"/>
      <c r="C251" s="2"/>
      <c r="D251" s="2"/>
      <c r="E251" s="2"/>
      <c r="F251" s="2"/>
      <c r="G251" s="2"/>
      <c r="H251" s="2"/>
    </row>
    <row r="252" spans="2:8" x14ac:dyDescent="0.25">
      <c r="B252" s="2"/>
      <c r="C252" s="2"/>
      <c r="D252" s="2"/>
      <c r="E252" s="2"/>
      <c r="F252" s="2"/>
      <c r="G252" s="2"/>
      <c r="H252" s="2"/>
    </row>
    <row r="253" spans="2:8" x14ac:dyDescent="0.25">
      <c r="B253" s="2"/>
      <c r="C253" s="2"/>
      <c r="D253" s="2"/>
      <c r="E253" s="2"/>
      <c r="F253" s="2"/>
      <c r="G253" s="2"/>
      <c r="H253" s="2"/>
    </row>
    <row r="254" spans="2:8" x14ac:dyDescent="0.25">
      <c r="B254" s="2"/>
      <c r="C254" s="2"/>
      <c r="D254" s="2"/>
      <c r="E254" s="2"/>
      <c r="F254" s="2"/>
      <c r="G254" s="2"/>
      <c r="H254" s="2"/>
    </row>
    <row r="255" spans="2:8" x14ac:dyDescent="0.25">
      <c r="B255" s="2"/>
      <c r="C255" s="2"/>
      <c r="D255" s="2"/>
      <c r="E255" s="2"/>
      <c r="F255" s="2"/>
      <c r="G255" s="2"/>
      <c r="H255" s="2"/>
    </row>
    <row r="256" spans="2:8" x14ac:dyDescent="0.25">
      <c r="B256" s="2"/>
      <c r="C256" s="2"/>
      <c r="D256" s="2"/>
      <c r="E256" s="2"/>
      <c r="F256" s="2"/>
      <c r="G256" s="2"/>
      <c r="H256" s="2"/>
    </row>
    <row r="257" spans="2:8" x14ac:dyDescent="0.25">
      <c r="B257" s="2"/>
      <c r="C257" s="2"/>
      <c r="D257" s="2"/>
      <c r="E257" s="2"/>
      <c r="F257" s="2"/>
      <c r="G257" s="2"/>
      <c r="H257" s="2"/>
    </row>
    <row r="258" spans="2:8" x14ac:dyDescent="0.25">
      <c r="B258" s="2"/>
      <c r="C258" s="2"/>
      <c r="D258" s="2"/>
      <c r="E258" s="2"/>
      <c r="F258" s="2"/>
      <c r="G258" s="2"/>
      <c r="H258" s="2"/>
    </row>
    <row r="259" spans="2:8" x14ac:dyDescent="0.25">
      <c r="B259" s="2"/>
      <c r="C259" s="2"/>
      <c r="D259" s="2"/>
      <c r="E259" s="2"/>
      <c r="F259" s="2"/>
      <c r="G259" s="2"/>
      <c r="H259" s="2"/>
    </row>
    <row r="260" spans="2:8" x14ac:dyDescent="0.25">
      <c r="B260" s="2"/>
      <c r="C260" s="2"/>
      <c r="D260" s="2"/>
      <c r="E260" s="2"/>
      <c r="F260" s="2"/>
      <c r="G260" s="2"/>
      <c r="H260" s="2"/>
    </row>
    <row r="261" spans="2:8" x14ac:dyDescent="0.25">
      <c r="B261" s="2"/>
      <c r="C261" s="2"/>
      <c r="D261" s="2"/>
      <c r="E261" s="2"/>
      <c r="F261" s="2"/>
      <c r="G261" s="2"/>
      <c r="H261" s="2"/>
    </row>
    <row r="262" spans="2:8" x14ac:dyDescent="0.25">
      <c r="B262" s="2"/>
      <c r="C262" s="2"/>
      <c r="D262" s="2"/>
      <c r="E262" s="2"/>
      <c r="F262" s="2"/>
      <c r="G262" s="2"/>
      <c r="H262" s="2"/>
    </row>
    <row r="263" spans="2:8" x14ac:dyDescent="0.25">
      <c r="B263" s="2"/>
      <c r="C263" s="2"/>
      <c r="D263" s="2"/>
      <c r="E263" s="2"/>
      <c r="F263" s="2"/>
      <c r="G263" s="2"/>
      <c r="H263" s="2"/>
    </row>
    <row r="264" spans="2:8" x14ac:dyDescent="0.25">
      <c r="B264" s="2"/>
      <c r="C264" s="2"/>
      <c r="D264" s="2"/>
      <c r="E264" s="2"/>
      <c r="F264" s="2"/>
      <c r="G264" s="2"/>
      <c r="H264" s="2"/>
    </row>
    <row r="265" spans="2:8" x14ac:dyDescent="0.25">
      <c r="B265" s="2"/>
      <c r="C265" s="2"/>
      <c r="D265" s="2"/>
      <c r="E265" s="2"/>
      <c r="F265" s="2"/>
      <c r="G265" s="2"/>
      <c r="H265" s="2"/>
    </row>
    <row r="266" spans="2:8" x14ac:dyDescent="0.25">
      <c r="B266" s="2"/>
      <c r="C266" s="2"/>
      <c r="D266" s="2"/>
      <c r="E266" s="2"/>
      <c r="F266" s="2"/>
      <c r="G266" s="2"/>
      <c r="H266" s="2"/>
    </row>
    <row r="267" spans="2:8" x14ac:dyDescent="0.25">
      <c r="B267" s="2"/>
      <c r="C267" s="2"/>
      <c r="D267" s="2"/>
      <c r="E267" s="2"/>
      <c r="F267" s="2"/>
      <c r="G267" s="2"/>
      <c r="H267" s="2"/>
    </row>
    <row r="268" spans="2:8" x14ac:dyDescent="0.25">
      <c r="B268" s="2"/>
      <c r="C268" s="2"/>
      <c r="D268" s="2"/>
      <c r="E268" s="2"/>
      <c r="F268" s="2"/>
      <c r="G268" s="2"/>
      <c r="H268" s="2"/>
    </row>
    <row r="269" spans="2:8" x14ac:dyDescent="0.25">
      <c r="B269" s="2"/>
      <c r="C269" s="2"/>
      <c r="D269" s="2"/>
      <c r="E269" s="2"/>
      <c r="F269" s="2"/>
      <c r="G269" s="2"/>
      <c r="H269" s="2"/>
    </row>
    <row r="270" spans="2:8" x14ac:dyDescent="0.25">
      <c r="B270" s="2"/>
      <c r="C270" s="2"/>
      <c r="D270" s="2"/>
      <c r="E270" s="2"/>
      <c r="F270" s="2"/>
      <c r="G270" s="2"/>
      <c r="H270" s="2"/>
    </row>
    <row r="271" spans="2:8" x14ac:dyDescent="0.25">
      <c r="B271" s="2"/>
      <c r="C271" s="2"/>
      <c r="D271" s="2"/>
      <c r="E271" s="2"/>
      <c r="F271" s="2"/>
      <c r="G271" s="2"/>
      <c r="H271" s="2"/>
    </row>
    <row r="272" spans="2:8" x14ac:dyDescent="0.25">
      <c r="B272" s="2"/>
      <c r="C272" s="2"/>
      <c r="D272" s="2"/>
      <c r="E272" s="2"/>
      <c r="F272" s="2"/>
      <c r="G272" s="2"/>
      <c r="H272" s="2"/>
    </row>
    <row r="273" spans="2:8" x14ac:dyDescent="0.25">
      <c r="B273" s="2"/>
      <c r="C273" s="2"/>
      <c r="D273" s="2"/>
      <c r="E273" s="2"/>
      <c r="F273" s="2"/>
      <c r="G273" s="2"/>
      <c r="H273" s="2"/>
    </row>
    <row r="274" spans="2:8" x14ac:dyDescent="0.25">
      <c r="B274" s="2"/>
      <c r="C274" s="2"/>
      <c r="D274" s="2"/>
      <c r="E274" s="2"/>
      <c r="F274" s="2"/>
      <c r="G274" s="2"/>
      <c r="H274" s="2"/>
    </row>
    <row r="275" spans="2:8" x14ac:dyDescent="0.25">
      <c r="B275" s="2"/>
      <c r="C275" s="2"/>
      <c r="D275" s="2"/>
      <c r="E275" s="2"/>
      <c r="F275" s="2"/>
      <c r="G275" s="2"/>
      <c r="H275" s="2"/>
    </row>
    <row r="276" spans="2:8" x14ac:dyDescent="0.25">
      <c r="B276" s="2"/>
      <c r="C276" s="2"/>
      <c r="D276" s="2"/>
      <c r="E276" s="2"/>
      <c r="F276" s="2"/>
      <c r="G276" s="2"/>
      <c r="H276" s="2"/>
    </row>
    <row r="277" spans="2:8" x14ac:dyDescent="0.25">
      <c r="B277" s="2"/>
      <c r="C277" s="2"/>
      <c r="D277" s="2"/>
      <c r="E277" s="2"/>
      <c r="F277" s="2"/>
      <c r="G277" s="2"/>
      <c r="H277" s="2"/>
    </row>
    <row r="278" spans="2:8" x14ac:dyDescent="0.25">
      <c r="B278" s="2"/>
      <c r="C278" s="2"/>
      <c r="D278" s="2"/>
      <c r="E278" s="2"/>
      <c r="F278" s="2"/>
      <c r="G278" s="2"/>
      <c r="H278" s="2"/>
    </row>
    <row r="279" spans="2:8" x14ac:dyDescent="0.25">
      <c r="B279" s="2"/>
      <c r="C279" s="2"/>
      <c r="D279" s="2"/>
      <c r="E279" s="2"/>
      <c r="F279" s="2"/>
      <c r="G279" s="2"/>
      <c r="H279" s="2"/>
    </row>
    <row r="280" spans="2:8" x14ac:dyDescent="0.25">
      <c r="B280" s="2"/>
      <c r="C280" s="2"/>
      <c r="D280" s="2"/>
      <c r="E280" s="2"/>
      <c r="F280" s="2"/>
      <c r="G280" s="2"/>
      <c r="H280" s="2"/>
    </row>
    <row r="281" spans="2:8" x14ac:dyDescent="0.25">
      <c r="B281" s="2"/>
      <c r="C281" s="2"/>
      <c r="D281" s="2"/>
      <c r="E281" s="2"/>
      <c r="F281" s="2"/>
      <c r="G281" s="2"/>
      <c r="H281" s="2"/>
    </row>
    <row r="282" spans="2:8" x14ac:dyDescent="0.25">
      <c r="B282" s="2"/>
      <c r="C282" s="2"/>
      <c r="D282" s="2"/>
      <c r="E282" s="2"/>
      <c r="F282" s="2"/>
      <c r="G282" s="2"/>
      <c r="H282" s="2"/>
    </row>
    <row r="283" spans="2:8" x14ac:dyDescent="0.25">
      <c r="B283" s="2"/>
      <c r="C283" s="2"/>
      <c r="D283" s="2"/>
      <c r="E283" s="2"/>
      <c r="F283" s="2"/>
      <c r="G283" s="2"/>
      <c r="H283" s="2"/>
    </row>
    <row r="284" spans="2:8" x14ac:dyDescent="0.25">
      <c r="B284" s="2"/>
      <c r="C284" s="2"/>
      <c r="D284" s="2"/>
      <c r="E284" s="2"/>
      <c r="F284" s="2"/>
      <c r="G284" s="2"/>
      <c r="H284" s="2"/>
    </row>
    <row r="285" spans="2:8" x14ac:dyDescent="0.25">
      <c r="B285" s="2"/>
      <c r="C285" s="2"/>
      <c r="D285" s="2"/>
      <c r="E285" s="2"/>
      <c r="F285" s="2"/>
      <c r="G285" s="2"/>
      <c r="H285" s="2"/>
    </row>
    <row r="286" spans="2:8" x14ac:dyDescent="0.25">
      <c r="B286" s="2"/>
      <c r="C286" s="2"/>
      <c r="D286" s="2"/>
      <c r="E286" s="2"/>
      <c r="F286" s="2"/>
      <c r="G286" s="2"/>
      <c r="H286" s="2"/>
    </row>
    <row r="287" spans="2:8" x14ac:dyDescent="0.25">
      <c r="B287" s="2"/>
      <c r="C287" s="2"/>
      <c r="D287" s="2"/>
      <c r="E287" s="2"/>
      <c r="F287" s="2"/>
      <c r="G287" s="2"/>
      <c r="H287" s="2"/>
    </row>
    <row r="288" spans="2:8" x14ac:dyDescent="0.25">
      <c r="B288" s="2"/>
      <c r="C288" s="2"/>
      <c r="D288" s="2"/>
      <c r="E288" s="2"/>
      <c r="F288" s="2"/>
      <c r="G288" s="2"/>
      <c r="H288" s="2"/>
    </row>
    <row r="289" spans="2:8" x14ac:dyDescent="0.25">
      <c r="B289" s="2"/>
      <c r="C289" s="2"/>
      <c r="D289" s="2"/>
      <c r="E289" s="2"/>
      <c r="F289" s="2"/>
      <c r="G289" s="2"/>
      <c r="H289" s="2"/>
    </row>
    <row r="290" spans="2:8" x14ac:dyDescent="0.25">
      <c r="B290" s="2"/>
      <c r="C290" s="2"/>
      <c r="D290" s="2"/>
      <c r="E290" s="2"/>
      <c r="F290" s="2"/>
      <c r="G290" s="2"/>
      <c r="H290" s="2"/>
    </row>
    <row r="291" spans="2:8" x14ac:dyDescent="0.25">
      <c r="B291" s="2"/>
      <c r="C291" s="2"/>
      <c r="D291" s="2"/>
      <c r="E291" s="2"/>
      <c r="F291" s="2"/>
      <c r="G291" s="2"/>
      <c r="H291" s="2"/>
    </row>
    <row r="292" spans="2:8" x14ac:dyDescent="0.25">
      <c r="B292" s="2"/>
      <c r="C292" s="2"/>
      <c r="D292" s="2"/>
      <c r="E292" s="2"/>
      <c r="F292" s="2"/>
      <c r="G292" s="2"/>
      <c r="H292" s="2"/>
    </row>
    <row r="293" spans="2:8" x14ac:dyDescent="0.25">
      <c r="B293" s="2"/>
      <c r="C293" s="2"/>
      <c r="D293" s="2"/>
      <c r="E293" s="2"/>
      <c r="F293" s="2"/>
      <c r="G293" s="2"/>
      <c r="H293" s="2"/>
    </row>
    <row r="294" spans="2:8" x14ac:dyDescent="0.25">
      <c r="B294" s="2"/>
      <c r="C294" s="2"/>
      <c r="D294" s="2"/>
      <c r="E294" s="2"/>
      <c r="F294" s="2"/>
      <c r="G294" s="2"/>
      <c r="H294" s="2"/>
    </row>
    <row r="295" spans="2:8" x14ac:dyDescent="0.25">
      <c r="B295" s="2"/>
      <c r="C295" s="2"/>
      <c r="D295" s="2"/>
      <c r="E295" s="2"/>
      <c r="F295" s="2"/>
      <c r="G295" s="2"/>
      <c r="H295" s="2"/>
    </row>
    <row r="296" spans="2:8" x14ac:dyDescent="0.25">
      <c r="B296" s="2"/>
      <c r="C296" s="2"/>
      <c r="D296" s="2"/>
      <c r="E296" s="2"/>
      <c r="F296" s="2"/>
      <c r="G296" s="2"/>
      <c r="H296" s="2"/>
    </row>
    <row r="297" spans="2:8" x14ac:dyDescent="0.25">
      <c r="B297" s="2"/>
      <c r="C297" s="2"/>
      <c r="D297" s="2"/>
      <c r="E297" s="2"/>
      <c r="F297" s="2"/>
      <c r="G297" s="2"/>
      <c r="H297" s="2"/>
    </row>
    <row r="298" spans="2:8" x14ac:dyDescent="0.25">
      <c r="B298" s="2"/>
      <c r="C298" s="2"/>
      <c r="D298" s="2"/>
      <c r="E298" s="2"/>
      <c r="F298" s="2"/>
      <c r="G298" s="2"/>
      <c r="H298" s="2"/>
    </row>
    <row r="299" spans="2:8" x14ac:dyDescent="0.25">
      <c r="B299" s="2"/>
      <c r="C299" s="2"/>
      <c r="D299" s="2"/>
      <c r="E299" s="2"/>
      <c r="F299" s="2"/>
      <c r="G299" s="2"/>
      <c r="H299" s="2"/>
    </row>
    <row r="300" spans="2:8" x14ac:dyDescent="0.25">
      <c r="B300" s="2"/>
      <c r="C300" s="2"/>
      <c r="D300" s="2"/>
      <c r="E300" s="2"/>
      <c r="F300" s="2"/>
      <c r="G300" s="2"/>
      <c r="H300" s="2"/>
    </row>
    <row r="301" spans="2:8" x14ac:dyDescent="0.25">
      <c r="B301" s="2"/>
      <c r="C301" s="2"/>
      <c r="D301" s="2"/>
      <c r="E301" s="2"/>
      <c r="F301" s="2"/>
      <c r="G301" s="2"/>
      <c r="H301" s="2"/>
    </row>
    <row r="302" spans="2:8" x14ac:dyDescent="0.25">
      <c r="B302" s="2"/>
      <c r="C302" s="2"/>
      <c r="D302" s="2"/>
      <c r="E302" s="2"/>
      <c r="F302" s="2"/>
      <c r="G302" s="2"/>
      <c r="H302" s="2"/>
    </row>
    <row r="303" spans="2:8" x14ac:dyDescent="0.25">
      <c r="B303" s="2"/>
      <c r="C303" s="2"/>
      <c r="D303" s="2"/>
      <c r="E303" s="2"/>
      <c r="F303" s="2"/>
      <c r="G303" s="2"/>
      <c r="H303" s="2"/>
    </row>
    <row r="304" spans="2:8" x14ac:dyDescent="0.25">
      <c r="B304" s="2"/>
      <c r="C304" s="2"/>
      <c r="D304" s="2"/>
      <c r="E304" s="2"/>
      <c r="F304" s="2"/>
      <c r="G304" s="2"/>
      <c r="H304" s="2"/>
    </row>
    <row r="305" spans="2:8" x14ac:dyDescent="0.25">
      <c r="B305" s="2"/>
      <c r="C305" s="2"/>
      <c r="D305" s="2"/>
      <c r="E305" s="2"/>
      <c r="F305" s="2"/>
      <c r="G305" s="2"/>
      <c r="H305" s="2"/>
    </row>
    <row r="306" spans="2:8" x14ac:dyDescent="0.25">
      <c r="B306" s="2"/>
      <c r="C306" s="2"/>
      <c r="D306" s="2"/>
      <c r="E306" s="2"/>
      <c r="F306" s="2"/>
      <c r="G306" s="2"/>
      <c r="H306" s="2"/>
    </row>
    <row r="307" spans="2:8" x14ac:dyDescent="0.25">
      <c r="B307" s="2"/>
      <c r="C307" s="2"/>
      <c r="D307" s="2"/>
      <c r="E307" s="2"/>
      <c r="F307" s="2"/>
      <c r="G307" s="2"/>
      <c r="H307" s="2"/>
    </row>
    <row r="308" spans="2:8" x14ac:dyDescent="0.25">
      <c r="B308" s="2"/>
      <c r="C308" s="2"/>
      <c r="D308" s="2"/>
      <c r="E308" s="2"/>
      <c r="F308" s="2"/>
      <c r="G308" s="2"/>
      <c r="H308" s="2"/>
    </row>
    <row r="309" spans="2:8" x14ac:dyDescent="0.25">
      <c r="B309" s="2"/>
      <c r="C309" s="2"/>
      <c r="D309" s="2"/>
      <c r="E309" s="2"/>
      <c r="F309" s="2"/>
      <c r="G309" s="2"/>
      <c r="H309" s="2"/>
    </row>
    <row r="310" spans="2:8" x14ac:dyDescent="0.25">
      <c r="B310" s="2"/>
      <c r="C310" s="2"/>
      <c r="D310" s="2"/>
      <c r="E310" s="2"/>
      <c r="F310" s="2"/>
      <c r="G310" s="2"/>
      <c r="H310" s="2"/>
    </row>
    <row r="311" spans="2:8" x14ac:dyDescent="0.25">
      <c r="B311" s="2"/>
      <c r="C311" s="2"/>
      <c r="D311" s="2"/>
      <c r="E311" s="2"/>
      <c r="F311" s="2"/>
      <c r="G311" s="2"/>
      <c r="H311" s="2"/>
    </row>
    <row r="312" spans="2:8" x14ac:dyDescent="0.25">
      <c r="B312" s="2"/>
      <c r="C312" s="2"/>
      <c r="D312" s="2"/>
      <c r="E312" s="2"/>
      <c r="F312" s="2"/>
      <c r="G312" s="2"/>
      <c r="H312" s="2"/>
    </row>
    <row r="313" spans="2:8" x14ac:dyDescent="0.25">
      <c r="B313" s="2"/>
      <c r="C313" s="2"/>
      <c r="D313" s="2"/>
      <c r="E313" s="2"/>
      <c r="F313" s="2"/>
      <c r="G313" s="2"/>
      <c r="H313" s="2"/>
    </row>
    <row r="314" spans="2:8" x14ac:dyDescent="0.25">
      <c r="B314" s="2"/>
      <c r="C314" s="2"/>
      <c r="D314" s="2"/>
      <c r="E314" s="2"/>
      <c r="F314" s="2"/>
      <c r="G314" s="2"/>
      <c r="H314" s="2"/>
    </row>
    <row r="315" spans="2:8" x14ac:dyDescent="0.25">
      <c r="B315" s="2"/>
      <c r="C315" s="2"/>
      <c r="D315" s="2"/>
      <c r="E315" s="2"/>
      <c r="F315" s="2"/>
      <c r="G315" s="2"/>
      <c r="H315" s="2"/>
    </row>
    <row r="316" spans="2:8" x14ac:dyDescent="0.25">
      <c r="B316" s="2"/>
      <c r="C316" s="2"/>
      <c r="D316" s="2"/>
      <c r="E316" s="2"/>
      <c r="F316" s="2"/>
      <c r="G316" s="2"/>
      <c r="H316" s="2"/>
    </row>
    <row r="317" spans="2:8" x14ac:dyDescent="0.25">
      <c r="B317" s="2"/>
      <c r="C317" s="2"/>
      <c r="D317" s="2"/>
      <c r="E317" s="2"/>
      <c r="F317" s="2"/>
      <c r="G317" s="2"/>
      <c r="H317" s="2"/>
    </row>
    <row r="318" spans="2:8" x14ac:dyDescent="0.25">
      <c r="B318" s="2"/>
      <c r="C318" s="2"/>
      <c r="D318" s="2"/>
      <c r="E318" s="2"/>
      <c r="F318" s="2"/>
      <c r="G318" s="2"/>
      <c r="H318" s="2"/>
    </row>
    <row r="319" spans="2:8" x14ac:dyDescent="0.25">
      <c r="B319" s="2"/>
      <c r="C319" s="2"/>
      <c r="D319" s="2"/>
      <c r="E319" s="2"/>
      <c r="F319" s="2"/>
      <c r="G319" s="2"/>
      <c r="H319" s="2"/>
    </row>
    <row r="320" spans="2:8" x14ac:dyDescent="0.25">
      <c r="B320" s="2"/>
      <c r="C320" s="2"/>
      <c r="D320" s="2"/>
      <c r="E320" s="2"/>
      <c r="F320" s="2"/>
      <c r="G320" s="2"/>
      <c r="H320" s="2"/>
    </row>
    <row r="321" spans="2:8" x14ac:dyDescent="0.25">
      <c r="B321" s="2"/>
      <c r="C321" s="2"/>
      <c r="D321" s="2"/>
      <c r="E321" s="2"/>
      <c r="F321" s="2"/>
      <c r="G321" s="2"/>
      <c r="H321" s="2"/>
    </row>
    <row r="322" spans="2:8" x14ac:dyDescent="0.25">
      <c r="B322" s="2"/>
      <c r="C322" s="2"/>
      <c r="D322" s="2"/>
      <c r="E322" s="2"/>
      <c r="F322" s="2"/>
      <c r="G322" s="2"/>
      <c r="H322" s="2"/>
    </row>
    <row r="323" spans="2:8" x14ac:dyDescent="0.25">
      <c r="B323" s="2"/>
      <c r="C323" s="2"/>
      <c r="D323" s="2"/>
      <c r="E323" s="2"/>
      <c r="F323" s="2"/>
      <c r="G323" s="2"/>
      <c r="H323" s="2"/>
    </row>
    <row r="324" spans="2:8" x14ac:dyDescent="0.25">
      <c r="B324" s="2"/>
      <c r="C324" s="2"/>
      <c r="D324" s="2"/>
      <c r="E324" s="2"/>
      <c r="F324" s="2"/>
      <c r="G324" s="2"/>
      <c r="H324" s="2"/>
    </row>
    <row r="325" spans="2:8" x14ac:dyDescent="0.25">
      <c r="B325" s="2"/>
      <c r="C325" s="2"/>
      <c r="D325" s="2"/>
      <c r="E325" s="2"/>
      <c r="F325" s="2"/>
      <c r="G325" s="2"/>
      <c r="H325" s="2"/>
    </row>
    <row r="326" spans="2:8" x14ac:dyDescent="0.25">
      <c r="B326" s="2"/>
      <c r="C326" s="2"/>
      <c r="D326" s="2"/>
      <c r="E326" s="2"/>
      <c r="F326" s="2"/>
      <c r="G326" s="2"/>
      <c r="H326" s="2"/>
    </row>
    <row r="327" spans="2:8" x14ac:dyDescent="0.25">
      <c r="B327" s="2"/>
      <c r="C327" s="2"/>
      <c r="D327" s="2"/>
      <c r="E327" s="2"/>
      <c r="F327" s="2"/>
      <c r="G327" s="2"/>
      <c r="H327" s="2"/>
    </row>
    <row r="328" spans="2:8" x14ac:dyDescent="0.25">
      <c r="B328" s="2"/>
      <c r="C328" s="2"/>
      <c r="D328" s="2"/>
      <c r="E328" s="2"/>
      <c r="F328" s="2"/>
      <c r="G328" s="2"/>
      <c r="H328" s="2"/>
    </row>
    <row r="329" spans="2:8" x14ac:dyDescent="0.25">
      <c r="B329" s="2"/>
      <c r="C329" s="2"/>
      <c r="D329" s="2"/>
      <c r="E329" s="2"/>
      <c r="F329" s="2"/>
      <c r="G329" s="2"/>
      <c r="H329" s="2"/>
    </row>
    <row r="330" spans="2:8" x14ac:dyDescent="0.25">
      <c r="B330" s="2"/>
      <c r="C330" s="2"/>
      <c r="D330" s="2"/>
      <c r="E330" s="2"/>
      <c r="F330" s="2"/>
      <c r="G330" s="2"/>
      <c r="H330" s="2"/>
    </row>
    <row r="331" spans="2:8" x14ac:dyDescent="0.25">
      <c r="B331" s="2"/>
      <c r="C331" s="2"/>
      <c r="D331" s="2"/>
      <c r="E331" s="2"/>
      <c r="F331" s="2"/>
      <c r="G331" s="2"/>
      <c r="H331" s="2"/>
    </row>
    <row r="332" spans="2:8" x14ac:dyDescent="0.25">
      <c r="B332" s="2"/>
      <c r="C332" s="2"/>
      <c r="D332" s="2"/>
      <c r="E332" s="2"/>
      <c r="F332" s="2"/>
      <c r="G332" s="2"/>
      <c r="H332" s="2"/>
    </row>
    <row r="333" spans="2:8" x14ac:dyDescent="0.25">
      <c r="B333" s="2"/>
      <c r="C333" s="2"/>
      <c r="D333" s="2"/>
      <c r="E333" s="2"/>
      <c r="F333" s="2"/>
      <c r="G333" s="2"/>
      <c r="H333" s="2"/>
    </row>
    <row r="334" spans="2:8" x14ac:dyDescent="0.25">
      <c r="B334" s="2"/>
      <c r="C334" s="2"/>
      <c r="D334" s="2"/>
      <c r="E334" s="2"/>
      <c r="F334" s="2"/>
      <c r="G334" s="2"/>
      <c r="H334" s="2"/>
    </row>
    <row r="335" spans="2:8" x14ac:dyDescent="0.25">
      <c r="B335" s="2"/>
      <c r="C335" s="2"/>
      <c r="D335" s="2"/>
      <c r="E335" s="2"/>
      <c r="F335" s="2"/>
      <c r="G335" s="2"/>
      <c r="H335" s="2"/>
    </row>
    <row r="336" spans="2:8" x14ac:dyDescent="0.25">
      <c r="B336" s="2"/>
      <c r="C336" s="2"/>
      <c r="D336" s="2"/>
      <c r="E336" s="2"/>
      <c r="F336" s="2"/>
      <c r="G336" s="2"/>
      <c r="H336" s="2"/>
    </row>
    <row r="337" spans="2:8" x14ac:dyDescent="0.25">
      <c r="B337" s="2"/>
      <c r="C337" s="2"/>
      <c r="D337" s="2"/>
      <c r="E337" s="2"/>
      <c r="F337" s="2"/>
      <c r="G337" s="2"/>
      <c r="H337" s="2"/>
    </row>
    <row r="338" spans="2:8" x14ac:dyDescent="0.25">
      <c r="B338" s="2"/>
      <c r="C338" s="2"/>
      <c r="D338" s="2"/>
      <c r="E338" s="2"/>
      <c r="F338" s="2"/>
      <c r="G338" s="2"/>
      <c r="H338" s="2"/>
    </row>
    <row r="339" spans="2:8" x14ac:dyDescent="0.25">
      <c r="B339" s="2"/>
      <c r="C339" s="2"/>
      <c r="D339" s="2"/>
      <c r="E339" s="2"/>
      <c r="F339" s="2"/>
      <c r="G339" s="2"/>
      <c r="H339" s="2"/>
    </row>
    <row r="340" spans="2:8" x14ac:dyDescent="0.25">
      <c r="B340" s="2"/>
      <c r="C340" s="2"/>
      <c r="D340" s="2"/>
      <c r="E340" s="2"/>
      <c r="F340" s="2"/>
      <c r="G340" s="2"/>
      <c r="H340" s="2"/>
    </row>
    <row r="341" spans="2:8" x14ac:dyDescent="0.25">
      <c r="B341" s="2"/>
      <c r="C341" s="2"/>
      <c r="D341" s="2"/>
      <c r="E341" s="2"/>
      <c r="F341" s="2"/>
      <c r="G341" s="2"/>
      <c r="H341" s="2"/>
    </row>
    <row r="342" spans="2:8" x14ac:dyDescent="0.25">
      <c r="B342" s="2"/>
      <c r="C342" s="2"/>
      <c r="D342" s="2"/>
      <c r="E342" s="2"/>
      <c r="F342" s="2"/>
      <c r="G342" s="2"/>
      <c r="H342" s="2"/>
    </row>
    <row r="343" spans="2:8" x14ac:dyDescent="0.25">
      <c r="B343" s="2"/>
      <c r="C343" s="2"/>
      <c r="D343" s="2"/>
      <c r="E343" s="2"/>
      <c r="F343" s="2"/>
      <c r="G343" s="2"/>
      <c r="H343" s="2"/>
    </row>
    <row r="344" spans="2:8" x14ac:dyDescent="0.25">
      <c r="B344" s="2"/>
      <c r="C344" s="2"/>
      <c r="D344" s="2"/>
      <c r="E344" s="2"/>
      <c r="F344" s="2"/>
      <c r="G344" s="2"/>
      <c r="H344" s="2"/>
    </row>
    <row r="345" spans="2:8" x14ac:dyDescent="0.25">
      <c r="B345" s="2"/>
      <c r="C345" s="2"/>
      <c r="D345" s="2"/>
      <c r="E345" s="2"/>
      <c r="F345" s="2"/>
      <c r="G345" s="2"/>
      <c r="H345" s="2"/>
    </row>
    <row r="346" spans="2:8" x14ac:dyDescent="0.25">
      <c r="B346" s="2"/>
      <c r="C346" s="2"/>
      <c r="D346" s="2"/>
      <c r="E346" s="2"/>
      <c r="F346" s="2"/>
      <c r="G346" s="2"/>
      <c r="H346" s="2"/>
    </row>
    <row r="347" spans="2:8" x14ac:dyDescent="0.25">
      <c r="B347" s="2"/>
      <c r="C347" s="2"/>
      <c r="D347" s="2"/>
      <c r="E347" s="2"/>
      <c r="F347" s="2"/>
      <c r="G347" s="2"/>
      <c r="H347" s="2"/>
    </row>
    <row r="348" spans="2:8" x14ac:dyDescent="0.25">
      <c r="B348" s="2"/>
      <c r="C348" s="2"/>
      <c r="D348" s="2"/>
      <c r="E348" s="2"/>
      <c r="F348" s="2"/>
      <c r="G348" s="2"/>
      <c r="H348" s="2"/>
    </row>
    <row r="349" spans="2:8" x14ac:dyDescent="0.25">
      <c r="B349" s="2"/>
      <c r="C349" s="2"/>
      <c r="D349" s="2"/>
      <c r="E349" s="2"/>
      <c r="F349" s="2"/>
      <c r="G349" s="2"/>
      <c r="H349" s="2"/>
    </row>
    <row r="350" spans="2:8" x14ac:dyDescent="0.25">
      <c r="B350" s="2"/>
      <c r="C350" s="2"/>
      <c r="D350" s="2"/>
      <c r="E350" s="2"/>
      <c r="F350" s="2"/>
      <c r="G350" s="2"/>
      <c r="H350" s="2"/>
    </row>
    <row r="351" spans="2:8" x14ac:dyDescent="0.25">
      <c r="B351" s="2"/>
      <c r="C351" s="2"/>
      <c r="D351" s="2"/>
      <c r="E351" s="2"/>
      <c r="F351" s="2"/>
      <c r="G351" s="2"/>
      <c r="H351" s="2"/>
    </row>
    <row r="352" spans="2:8" x14ac:dyDescent="0.25">
      <c r="B352" s="2"/>
      <c r="C352" s="2"/>
      <c r="D352" s="2"/>
      <c r="E352" s="2"/>
      <c r="F352" s="2"/>
      <c r="G352" s="2"/>
      <c r="H352" s="2"/>
    </row>
    <row r="353" spans="2:8" x14ac:dyDescent="0.25">
      <c r="B353" s="2"/>
      <c r="C353" s="2"/>
      <c r="D353" s="2"/>
      <c r="E353" s="2"/>
      <c r="F353" s="2"/>
      <c r="G353" s="2"/>
      <c r="H353" s="2"/>
    </row>
    <row r="354" spans="2:8" x14ac:dyDescent="0.25">
      <c r="B354" s="2"/>
      <c r="C354" s="2"/>
      <c r="D354" s="2"/>
      <c r="E354" s="2"/>
      <c r="F354" s="2"/>
      <c r="G354" s="2"/>
      <c r="H354" s="2"/>
    </row>
    <row r="355" spans="2:8" x14ac:dyDescent="0.25">
      <c r="B355" s="2"/>
      <c r="C355" s="2"/>
      <c r="D355" s="2"/>
      <c r="E355" s="2"/>
      <c r="F355" s="2"/>
      <c r="G355" s="2"/>
      <c r="H355" s="2"/>
    </row>
    <row r="356" spans="2:8" x14ac:dyDescent="0.25">
      <c r="B356" s="2"/>
      <c r="C356" s="2"/>
      <c r="D356" s="2"/>
      <c r="E356" s="2"/>
      <c r="F356" s="2"/>
      <c r="G356" s="2"/>
      <c r="H356" s="2"/>
    </row>
    <row r="357" spans="2:8" x14ac:dyDescent="0.25">
      <c r="B357" s="2"/>
      <c r="C357" s="2"/>
      <c r="D357" s="2"/>
      <c r="E357" s="2"/>
      <c r="F357" s="2"/>
      <c r="G357" s="2"/>
      <c r="H357" s="2"/>
    </row>
    <row r="358" spans="2:8" x14ac:dyDescent="0.25">
      <c r="B358" s="2"/>
      <c r="C358" s="2"/>
      <c r="D358" s="2"/>
      <c r="E358" s="2"/>
      <c r="F358" s="2"/>
      <c r="G358" s="2"/>
      <c r="H358" s="2"/>
    </row>
    <row r="359" spans="2:8" x14ac:dyDescent="0.25">
      <c r="B359" s="2"/>
      <c r="C359" s="2"/>
      <c r="D359" s="2"/>
      <c r="E359" s="2"/>
      <c r="F359" s="2"/>
      <c r="G359" s="2"/>
      <c r="H359" s="2"/>
    </row>
    <row r="360" spans="2:8" x14ac:dyDescent="0.25">
      <c r="B360" s="2"/>
      <c r="C360" s="2"/>
      <c r="D360" s="2"/>
      <c r="E360" s="2"/>
      <c r="F360" s="2"/>
      <c r="G360" s="2"/>
      <c r="H360" s="2"/>
    </row>
    <row r="361" spans="2:8" x14ac:dyDescent="0.25">
      <c r="B361" s="2"/>
      <c r="C361" s="2"/>
      <c r="D361" s="2"/>
      <c r="E361" s="2"/>
      <c r="F361" s="2"/>
      <c r="G361" s="2"/>
      <c r="H361" s="2"/>
    </row>
    <row r="362" spans="2:8" x14ac:dyDescent="0.25">
      <c r="B362" s="2"/>
      <c r="C362" s="2"/>
      <c r="D362" s="2"/>
      <c r="E362" s="2"/>
      <c r="F362" s="2"/>
      <c r="G362" s="2"/>
      <c r="H362" s="2"/>
    </row>
    <row r="363" spans="2:8" x14ac:dyDescent="0.25">
      <c r="B363" s="2"/>
      <c r="C363" s="2"/>
      <c r="D363" s="2"/>
      <c r="E363" s="2"/>
      <c r="F363" s="2"/>
      <c r="G363" s="2"/>
      <c r="H363" s="2"/>
    </row>
    <row r="364" spans="2:8" x14ac:dyDescent="0.25">
      <c r="B364" s="2"/>
      <c r="C364" s="2"/>
      <c r="D364" s="2"/>
      <c r="E364" s="2"/>
      <c r="F364" s="2"/>
      <c r="G364" s="2"/>
      <c r="H364" s="2"/>
    </row>
    <row r="365" spans="2:8" x14ac:dyDescent="0.25">
      <c r="B365" s="2"/>
      <c r="C365" s="2"/>
      <c r="D365" s="2"/>
      <c r="E365" s="2"/>
      <c r="F365" s="2"/>
      <c r="G365" s="2"/>
      <c r="H365" s="2"/>
    </row>
    <row r="366" spans="2:8" x14ac:dyDescent="0.25">
      <c r="B366" s="2"/>
      <c r="C366" s="2"/>
      <c r="D366" s="2"/>
      <c r="E366" s="2"/>
      <c r="F366" s="2"/>
      <c r="G366" s="2"/>
      <c r="H366" s="2"/>
    </row>
    <row r="367" spans="2:8" x14ac:dyDescent="0.25">
      <c r="B367" s="2"/>
      <c r="C367" s="2"/>
      <c r="D367" s="2"/>
      <c r="E367" s="2"/>
      <c r="F367" s="2"/>
      <c r="G367" s="2"/>
      <c r="H367" s="2"/>
    </row>
    <row r="368" spans="2:8" x14ac:dyDescent="0.25">
      <c r="B368" s="2"/>
      <c r="C368" s="2"/>
      <c r="D368" s="2"/>
      <c r="E368" s="2"/>
      <c r="F368" s="2"/>
      <c r="G368" s="2"/>
      <c r="H368" s="2"/>
    </row>
    <row r="369" spans="2:8" x14ac:dyDescent="0.25">
      <c r="B369" s="2"/>
      <c r="C369" s="2"/>
      <c r="D369" s="2"/>
      <c r="E369" s="2"/>
      <c r="F369" s="2"/>
      <c r="G369" s="2"/>
      <c r="H369" s="2"/>
    </row>
    <row r="370" spans="2:8" x14ac:dyDescent="0.25">
      <c r="B370" s="2"/>
      <c r="C370" s="2"/>
      <c r="D370" s="2"/>
      <c r="E370" s="2"/>
      <c r="F370" s="2"/>
      <c r="G370" s="2"/>
      <c r="H370" s="2"/>
    </row>
    <row r="371" spans="2:8" x14ac:dyDescent="0.25">
      <c r="B371" s="2"/>
      <c r="C371" s="2"/>
      <c r="D371" s="2"/>
      <c r="E371" s="2"/>
      <c r="F371" s="2"/>
      <c r="G371" s="2"/>
      <c r="H371" s="2"/>
    </row>
    <row r="372" spans="2:8" x14ac:dyDescent="0.25">
      <c r="B372" s="2"/>
      <c r="C372" s="2"/>
      <c r="D372" s="2"/>
      <c r="E372" s="2"/>
      <c r="F372" s="2"/>
      <c r="G372" s="2"/>
      <c r="H372" s="2"/>
    </row>
    <row r="373" spans="2:8" x14ac:dyDescent="0.25">
      <c r="B373" s="2"/>
      <c r="C373" s="2"/>
      <c r="D373" s="2"/>
      <c r="E373" s="2"/>
      <c r="F373" s="2"/>
      <c r="G373" s="2"/>
      <c r="H373" s="2"/>
    </row>
    <row r="374" spans="2:8" x14ac:dyDescent="0.25">
      <c r="B374" s="2"/>
      <c r="C374" s="2"/>
      <c r="D374" s="2"/>
      <c r="E374" s="2"/>
      <c r="F374" s="2"/>
      <c r="G374" s="2"/>
      <c r="H374" s="2"/>
    </row>
    <row r="375" spans="2:8" x14ac:dyDescent="0.25">
      <c r="B375" s="2"/>
      <c r="C375" s="2"/>
      <c r="D375" s="2"/>
      <c r="E375" s="2"/>
      <c r="F375" s="2"/>
      <c r="G375" s="2"/>
      <c r="H375" s="2"/>
    </row>
    <row r="376" spans="2:8" x14ac:dyDescent="0.25">
      <c r="B376" s="2"/>
      <c r="C376" s="2"/>
      <c r="D376" s="2"/>
      <c r="E376" s="2"/>
      <c r="F376" s="2"/>
      <c r="G376" s="2"/>
      <c r="H376" s="2"/>
    </row>
    <row r="377" spans="2:8" x14ac:dyDescent="0.25">
      <c r="B377" s="2"/>
      <c r="C377" s="2"/>
      <c r="D377" s="2"/>
      <c r="E377" s="2"/>
      <c r="F377" s="2"/>
      <c r="G377" s="2"/>
      <c r="H377" s="2"/>
    </row>
    <row r="378" spans="2:8" x14ac:dyDescent="0.25">
      <c r="B378" s="2"/>
      <c r="C378" s="2"/>
      <c r="D378" s="2"/>
      <c r="E378" s="2"/>
      <c r="F378" s="2"/>
      <c r="G378" s="2"/>
      <c r="H378" s="2"/>
    </row>
    <row r="379" spans="2:8" x14ac:dyDescent="0.25">
      <c r="B379" s="2"/>
      <c r="C379" s="2"/>
      <c r="D379" s="2"/>
      <c r="E379" s="2"/>
      <c r="F379" s="2"/>
      <c r="G379" s="2"/>
      <c r="H379" s="2"/>
    </row>
    <row r="380" spans="2:8" x14ac:dyDescent="0.25">
      <c r="B380" s="2"/>
      <c r="C380" s="2"/>
      <c r="D380" s="2"/>
      <c r="E380" s="2"/>
      <c r="F380" s="2"/>
      <c r="G380" s="2"/>
      <c r="H380" s="2"/>
    </row>
    <row r="381" spans="2:8" x14ac:dyDescent="0.25">
      <c r="B381" s="2"/>
      <c r="C381" s="2"/>
      <c r="D381" s="2"/>
      <c r="E381" s="2"/>
      <c r="F381" s="2"/>
      <c r="G381" s="2"/>
      <c r="H381" s="2"/>
    </row>
    <row r="382" spans="2:8" x14ac:dyDescent="0.25">
      <c r="B382" s="2"/>
      <c r="C382" s="2"/>
      <c r="D382" s="2"/>
      <c r="E382" s="2"/>
      <c r="F382" s="2"/>
      <c r="G382" s="2"/>
      <c r="H382" s="2"/>
    </row>
    <row r="383" spans="2:8" x14ac:dyDescent="0.25">
      <c r="B383" s="2"/>
      <c r="C383" s="2"/>
      <c r="D383" s="2"/>
      <c r="E383" s="2"/>
      <c r="F383" s="2"/>
      <c r="G383" s="2"/>
      <c r="H383" s="2"/>
    </row>
    <row r="384" spans="2:8" x14ac:dyDescent="0.25">
      <c r="B384" s="2"/>
      <c r="C384" s="2"/>
      <c r="D384" s="2"/>
      <c r="E384" s="2"/>
      <c r="F384" s="2"/>
      <c r="G384" s="2"/>
      <c r="H384" s="2"/>
    </row>
    <row r="385" spans="2:8" x14ac:dyDescent="0.25">
      <c r="B385" s="2"/>
      <c r="C385" s="2"/>
      <c r="D385" s="2"/>
      <c r="E385" s="2"/>
      <c r="F385" s="2"/>
      <c r="G385" s="2"/>
      <c r="H385" s="2"/>
    </row>
    <row r="386" spans="2:8" x14ac:dyDescent="0.25">
      <c r="B386" s="2"/>
      <c r="C386" s="2"/>
      <c r="D386" s="2"/>
      <c r="E386" s="2"/>
      <c r="F386" s="2"/>
      <c r="G386" s="2"/>
      <c r="H386" s="2"/>
    </row>
    <row r="387" spans="2:8" x14ac:dyDescent="0.25">
      <c r="B387" s="2"/>
      <c r="C387" s="2"/>
      <c r="D387" s="2"/>
      <c r="E387" s="2"/>
      <c r="F387" s="2"/>
      <c r="G387" s="2"/>
      <c r="H387" s="2"/>
    </row>
  </sheetData>
  <mergeCells count="8">
    <mergeCell ref="B6:H6"/>
    <mergeCell ref="B4:H4"/>
    <mergeCell ref="C16:G16"/>
    <mergeCell ref="B36:H37"/>
    <mergeCell ref="C18:H18"/>
    <mergeCell ref="C19:H19"/>
    <mergeCell ref="C14:H14"/>
    <mergeCell ref="G35:H35"/>
  </mergeCells>
  <pageMargins left="0.70866141732283472" right="0.70866141732283472" top="1.53125" bottom="0.74803149606299213" header="0.31496062992125984" footer="0.31496062992125984"/>
  <pageSetup paperSize="9" scale="49" orientation="portrait" r:id="rId1"/>
  <headerFooter>
    <oddHeader>&amp;C&amp;G</oddHeader>
    <oddFooter>&amp;L25 de Mayo N° 161 e/ Yegros e Independencia Nacional. Tel. 453-394/8&amp;RPágina 1</odd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23"/>
  <sheetViews>
    <sheetView showGridLines="0" view="pageLayout" topLeftCell="A10" zoomScale="85" zoomScalePageLayoutView="85" workbookViewId="0">
      <selection activeCell="B24" sqref="B1:N24"/>
    </sheetView>
  </sheetViews>
  <sheetFormatPr baseColWidth="10" defaultRowHeight="15" x14ac:dyDescent="0.25"/>
  <cols>
    <col min="1" max="1" width="4.5703125" customWidth="1"/>
    <col min="2" max="2" width="24" customWidth="1"/>
  </cols>
  <sheetData>
    <row r="1" spans="1:14" x14ac:dyDescent="0.25">
      <c r="B1" s="14"/>
      <c r="C1" s="15"/>
      <c r="D1" s="15"/>
      <c r="E1" s="15"/>
      <c r="F1" s="15"/>
      <c r="G1" s="15"/>
      <c r="H1" s="15"/>
      <c r="I1" s="15"/>
      <c r="J1" s="15"/>
      <c r="K1" s="15"/>
      <c r="L1" s="15"/>
      <c r="M1" s="10" t="s">
        <v>122</v>
      </c>
      <c r="N1" s="16"/>
    </row>
    <row r="2" spans="1:14" x14ac:dyDescent="0.25">
      <c r="B2" s="376" t="s">
        <v>361</v>
      </c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8"/>
    </row>
    <row r="3" spans="1:14" x14ac:dyDescent="0.25">
      <c r="B3" s="376" t="s">
        <v>406</v>
      </c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8"/>
    </row>
    <row r="4" spans="1:14" x14ac:dyDescent="0.25">
      <c r="B4" s="379" t="s">
        <v>10</v>
      </c>
      <c r="C4" s="380"/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1"/>
    </row>
    <row r="5" spans="1:14" x14ac:dyDescent="0.25">
      <c r="B5" s="329" t="s">
        <v>103</v>
      </c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1"/>
    </row>
    <row r="6" spans="1:14" x14ac:dyDescent="0.25">
      <c r="B6" s="329" t="s">
        <v>104</v>
      </c>
      <c r="C6" s="330"/>
      <c r="D6" s="330"/>
      <c r="E6" s="330"/>
      <c r="F6" s="330"/>
      <c r="G6" s="330"/>
      <c r="H6" s="330"/>
      <c r="I6" s="330"/>
      <c r="J6" s="330"/>
      <c r="K6" s="330"/>
      <c r="L6" s="330"/>
      <c r="M6" s="330"/>
      <c r="N6" s="331"/>
    </row>
    <row r="7" spans="1:14" ht="15.75" thickBot="1" x14ac:dyDescent="0.3">
      <c r="B7" s="5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6"/>
    </row>
    <row r="8" spans="1:14" s="22" customFormat="1" ht="15.75" thickBot="1" x14ac:dyDescent="0.3">
      <c r="B8" s="3"/>
      <c r="C8" s="10"/>
      <c r="D8" s="10"/>
      <c r="E8" s="10"/>
      <c r="F8" s="10"/>
      <c r="G8" s="10"/>
      <c r="H8" s="10"/>
      <c r="I8" s="4"/>
      <c r="J8" s="401" t="s">
        <v>118</v>
      </c>
      <c r="K8" s="401"/>
      <c r="L8" s="401"/>
      <c r="M8" s="401"/>
      <c r="N8" s="390"/>
    </row>
    <row r="9" spans="1:14" ht="15.75" thickBot="1" x14ac:dyDescent="0.3">
      <c r="B9" s="89"/>
      <c r="C9" s="90"/>
      <c r="D9" s="90"/>
      <c r="E9" s="90"/>
      <c r="F9" s="90"/>
      <c r="G9" s="90"/>
      <c r="H9" s="90"/>
      <c r="I9" s="91"/>
      <c r="J9" s="9"/>
      <c r="K9" s="9"/>
      <c r="L9" s="9"/>
      <c r="M9" s="363" t="s">
        <v>117</v>
      </c>
      <c r="N9" s="364"/>
    </row>
    <row r="10" spans="1:14" ht="43.5" thickBot="1" x14ac:dyDescent="0.3">
      <c r="A10" s="48"/>
      <c r="B10" s="43" t="s">
        <v>105</v>
      </c>
      <c r="C10" s="43" t="s">
        <v>106</v>
      </c>
      <c r="D10" s="43" t="s">
        <v>107</v>
      </c>
      <c r="E10" s="43" t="s">
        <v>5</v>
      </c>
      <c r="F10" s="43" t="s">
        <v>108</v>
      </c>
      <c r="G10" s="43" t="s">
        <v>109</v>
      </c>
      <c r="H10" s="43" t="s">
        <v>110</v>
      </c>
      <c r="I10" s="43" t="s">
        <v>111</v>
      </c>
      <c r="J10" s="43" t="s">
        <v>112</v>
      </c>
      <c r="K10" s="43" t="s">
        <v>113</v>
      </c>
      <c r="L10" s="43" t="s">
        <v>114</v>
      </c>
      <c r="M10" s="43" t="s">
        <v>115</v>
      </c>
      <c r="N10" s="43" t="s">
        <v>116</v>
      </c>
    </row>
    <row r="11" spans="1:14" ht="29.25" thickBot="1" x14ac:dyDescent="0.3">
      <c r="B11" s="43" t="s">
        <v>119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</row>
    <row r="12" spans="1:14" ht="15.75" thickBot="1" x14ac:dyDescent="0.3">
      <c r="B12" s="50" t="s">
        <v>94</v>
      </c>
      <c r="C12" s="365" t="s">
        <v>238</v>
      </c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7"/>
    </row>
    <row r="13" spans="1:14" ht="15.75" thickBot="1" x14ac:dyDescent="0.3">
      <c r="B13" s="50" t="s">
        <v>120</v>
      </c>
      <c r="C13" s="9"/>
      <c r="D13" s="9"/>
      <c r="E13" s="36"/>
      <c r="F13" s="9"/>
      <c r="G13" s="9"/>
      <c r="H13" s="9"/>
      <c r="I13" s="9"/>
      <c r="J13" s="9"/>
      <c r="K13" s="9"/>
      <c r="L13" s="9"/>
      <c r="M13" s="9"/>
      <c r="N13" s="6"/>
    </row>
    <row r="14" spans="1:14" ht="15.75" thickBot="1" x14ac:dyDescent="0.3">
      <c r="B14" s="5"/>
      <c r="C14" s="9"/>
      <c r="D14" s="9"/>
      <c r="E14" s="13"/>
      <c r="F14" s="9"/>
      <c r="G14" s="9"/>
      <c r="H14" s="9"/>
      <c r="I14" s="9"/>
      <c r="J14" s="9"/>
      <c r="K14" s="9"/>
      <c r="L14" s="9"/>
      <c r="M14" s="9"/>
      <c r="N14" s="6"/>
    </row>
    <row r="15" spans="1:14" ht="29.25" thickBot="1" x14ac:dyDescent="0.3">
      <c r="B15" s="43" t="s">
        <v>121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</row>
    <row r="16" spans="1:14" ht="15.75" thickBot="1" x14ac:dyDescent="0.3">
      <c r="B16" s="50" t="s">
        <v>94</v>
      </c>
      <c r="C16" s="365" t="s">
        <v>238</v>
      </c>
      <c r="D16" s="366"/>
      <c r="E16" s="366"/>
      <c r="F16" s="366"/>
      <c r="G16" s="366"/>
      <c r="H16" s="366"/>
      <c r="I16" s="366"/>
      <c r="J16" s="366"/>
      <c r="K16" s="366"/>
      <c r="L16" s="366"/>
      <c r="M16" s="366"/>
      <c r="N16" s="367"/>
    </row>
    <row r="17" spans="2:14" ht="15.75" thickBot="1" x14ac:dyDescent="0.3">
      <c r="B17" s="50" t="s">
        <v>120</v>
      </c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1"/>
    </row>
    <row r="18" spans="2:14" s="22" customFormat="1" x14ac:dyDescent="0.25">
      <c r="B18" s="35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  <row r="19" spans="2:14" s="22" customFormat="1" x14ac:dyDescent="0.25">
      <c r="B19" s="35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</row>
    <row r="20" spans="2:14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2" spans="2:14" x14ac:dyDescent="0.25">
      <c r="B22" s="128"/>
      <c r="C22" s="22"/>
      <c r="D22" s="22"/>
      <c r="E22" s="22"/>
      <c r="G22" s="192"/>
      <c r="H22" s="245"/>
      <c r="I22" s="22"/>
      <c r="M22" s="263"/>
      <c r="N22" s="194"/>
    </row>
    <row r="23" spans="2:14" x14ac:dyDescent="0.25">
      <c r="B23" s="128"/>
      <c r="C23" s="22"/>
      <c r="D23" s="22"/>
      <c r="E23" s="22"/>
      <c r="G23" s="128"/>
      <c r="H23" s="22"/>
      <c r="I23" s="22"/>
      <c r="M23" s="335"/>
      <c r="N23" s="335"/>
    </row>
  </sheetData>
  <mergeCells count="10">
    <mergeCell ref="B2:N2"/>
    <mergeCell ref="B3:N3"/>
    <mergeCell ref="B4:N4"/>
    <mergeCell ref="B5:N5"/>
    <mergeCell ref="B6:N6"/>
    <mergeCell ref="M23:N23"/>
    <mergeCell ref="C12:N12"/>
    <mergeCell ref="C16:N16"/>
    <mergeCell ref="M9:N9"/>
    <mergeCell ref="J8:N8"/>
  </mergeCells>
  <printOptions horizontalCentered="1"/>
  <pageMargins left="0.70866141732283472" right="0.70866141732283472" top="2.0814950980392157" bottom="0.74803149606299213" header="0.31496062992125984" footer="0.31496062992125984"/>
  <pageSetup paperSize="9" scale="79" orientation="landscape" r:id="rId1"/>
  <headerFooter>
    <oddHeader>&amp;C&amp;G</oddHeader>
    <oddFooter>&amp;L25 de Mayo N° 161 e/ Yegros e Independencia Nacional. Tel. 453-394/8&amp;RPágina 9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25"/>
  <sheetViews>
    <sheetView showGridLines="0" view="pageLayout" zoomScale="85" zoomScalePageLayoutView="85" workbookViewId="0">
      <selection activeCell="B1" sqref="B1:G26"/>
    </sheetView>
  </sheetViews>
  <sheetFormatPr baseColWidth="10" defaultRowHeight="15" x14ac:dyDescent="0.25"/>
  <cols>
    <col min="1" max="1" width="3.5703125" customWidth="1"/>
    <col min="2" max="2" width="23.5703125" customWidth="1"/>
    <col min="3" max="3" width="12.28515625" customWidth="1"/>
    <col min="4" max="4" width="9.85546875" customWidth="1"/>
    <col min="5" max="5" width="10.140625" customWidth="1"/>
    <col min="6" max="6" width="14.28515625" customWidth="1"/>
    <col min="7" max="7" width="15.85546875" customWidth="1"/>
    <col min="8" max="8" width="7.85546875" customWidth="1"/>
  </cols>
  <sheetData>
    <row r="1" spans="1:7" x14ac:dyDescent="0.25">
      <c r="B1" s="14"/>
      <c r="C1" s="15"/>
      <c r="D1" s="15"/>
      <c r="E1" s="15"/>
      <c r="F1" s="15"/>
      <c r="G1" s="4" t="s">
        <v>134</v>
      </c>
    </row>
    <row r="2" spans="1:7" x14ac:dyDescent="0.25">
      <c r="B2" s="376" t="s">
        <v>382</v>
      </c>
      <c r="C2" s="377"/>
      <c r="D2" s="377"/>
      <c r="E2" s="377"/>
      <c r="F2" s="377"/>
      <c r="G2" s="378"/>
    </row>
    <row r="3" spans="1:7" x14ac:dyDescent="0.25">
      <c r="B3" s="376" t="s">
        <v>403</v>
      </c>
      <c r="C3" s="377"/>
      <c r="D3" s="377"/>
      <c r="E3" s="377"/>
      <c r="F3" s="377"/>
      <c r="G3" s="378"/>
    </row>
    <row r="4" spans="1:7" x14ac:dyDescent="0.25">
      <c r="B4" s="379" t="s">
        <v>10</v>
      </c>
      <c r="C4" s="380"/>
      <c r="D4" s="380"/>
      <c r="E4" s="380"/>
      <c r="F4" s="380"/>
      <c r="G4" s="381"/>
    </row>
    <row r="5" spans="1:7" x14ac:dyDescent="0.25">
      <c r="B5" s="376" t="s">
        <v>123</v>
      </c>
      <c r="C5" s="377"/>
      <c r="D5" s="377"/>
      <c r="E5" s="377"/>
      <c r="F5" s="377"/>
      <c r="G5" s="378"/>
    </row>
    <row r="6" spans="1:7" ht="15.75" thickBot="1" x14ac:dyDescent="0.3">
      <c r="B6" s="17"/>
      <c r="C6" s="18"/>
      <c r="D6" s="18"/>
      <c r="E6" s="18"/>
      <c r="F6" s="18"/>
      <c r="G6" s="19"/>
    </row>
    <row r="7" spans="1:7" ht="43.5" thickBot="1" x14ac:dyDescent="0.3">
      <c r="A7" s="48"/>
      <c r="B7" s="43" t="s">
        <v>81</v>
      </c>
      <c r="C7" s="51" t="s">
        <v>124</v>
      </c>
      <c r="D7" s="51" t="s">
        <v>125</v>
      </c>
      <c r="E7" s="51" t="s">
        <v>126</v>
      </c>
      <c r="F7" s="51" t="s">
        <v>127</v>
      </c>
      <c r="G7" s="43" t="s">
        <v>128</v>
      </c>
    </row>
    <row r="8" spans="1:7" x14ac:dyDescent="0.25">
      <c r="B8" s="45" t="s">
        <v>129</v>
      </c>
      <c r="C8" s="3"/>
      <c r="D8" s="10"/>
      <c r="E8" s="10"/>
      <c r="F8" s="10"/>
      <c r="G8" s="4"/>
    </row>
    <row r="9" spans="1:7" x14ac:dyDescent="0.25">
      <c r="B9" s="46"/>
      <c r="C9" s="5"/>
      <c r="D9" s="9"/>
      <c r="E9" s="9"/>
      <c r="F9" s="9"/>
      <c r="G9" s="6"/>
    </row>
    <row r="10" spans="1:7" x14ac:dyDescent="0.25">
      <c r="B10" s="46" t="s">
        <v>130</v>
      </c>
      <c r="C10" s="329" t="s">
        <v>238</v>
      </c>
      <c r="D10" s="330"/>
      <c r="E10" s="330"/>
      <c r="F10" s="330"/>
      <c r="G10" s="331"/>
    </row>
    <row r="11" spans="1:7" ht="15.75" thickBot="1" x14ac:dyDescent="0.3">
      <c r="B11" s="46"/>
      <c r="C11" s="5"/>
      <c r="D11" s="9"/>
      <c r="E11" s="9"/>
      <c r="F11" s="9"/>
      <c r="G11" s="6"/>
    </row>
    <row r="12" spans="1:7" ht="15.75" thickBot="1" x14ac:dyDescent="0.3">
      <c r="B12" s="46" t="s">
        <v>131</v>
      </c>
      <c r="C12" s="38"/>
      <c r="D12" s="39"/>
      <c r="E12" s="39"/>
      <c r="F12" s="39"/>
      <c r="G12" s="40"/>
    </row>
    <row r="13" spans="1:7" x14ac:dyDescent="0.25">
      <c r="B13" s="46"/>
      <c r="C13" s="5"/>
      <c r="D13" s="9"/>
      <c r="E13" s="9"/>
      <c r="F13" s="9"/>
      <c r="G13" s="6"/>
    </row>
    <row r="14" spans="1:7" x14ac:dyDescent="0.25">
      <c r="B14" s="46" t="s">
        <v>132</v>
      </c>
      <c r="C14" s="329" t="s">
        <v>238</v>
      </c>
      <c r="D14" s="330"/>
      <c r="E14" s="330"/>
      <c r="F14" s="330"/>
      <c r="G14" s="331"/>
    </row>
    <row r="15" spans="1:7" x14ac:dyDescent="0.25">
      <c r="B15" s="46"/>
      <c r="C15" s="5"/>
      <c r="D15" s="9"/>
      <c r="E15" s="9"/>
      <c r="F15" s="9"/>
      <c r="G15" s="6"/>
    </row>
    <row r="16" spans="1:7" x14ac:dyDescent="0.25">
      <c r="B16" s="46" t="s">
        <v>130</v>
      </c>
      <c r="C16" s="5"/>
      <c r="D16" s="9"/>
      <c r="E16" s="9"/>
      <c r="F16" s="9"/>
      <c r="G16" s="6"/>
    </row>
    <row r="17" spans="2:11" ht="15.75" thickBot="1" x14ac:dyDescent="0.3">
      <c r="B17" s="46"/>
      <c r="C17" s="5"/>
      <c r="D17" s="9"/>
      <c r="E17" s="9"/>
      <c r="F17" s="9"/>
      <c r="G17" s="6"/>
    </row>
    <row r="18" spans="2:11" ht="15.75" thickBot="1" x14ac:dyDescent="0.3">
      <c r="B18" s="47" t="s">
        <v>131</v>
      </c>
      <c r="C18" s="38"/>
      <c r="D18" s="39"/>
      <c r="E18" s="39"/>
      <c r="F18" s="39"/>
      <c r="G18" s="40"/>
    </row>
    <row r="19" spans="2:11" ht="15.75" thickBot="1" x14ac:dyDescent="0.3">
      <c r="B19" s="52" t="s">
        <v>133</v>
      </c>
      <c r="C19" s="39"/>
      <c r="D19" s="39"/>
      <c r="E19" s="39"/>
      <c r="F19" s="39"/>
      <c r="G19" s="40"/>
    </row>
    <row r="20" spans="2:11" ht="15.75" thickBot="1" x14ac:dyDescent="0.3">
      <c r="B20" s="89"/>
      <c r="C20" s="90"/>
      <c r="D20" s="90"/>
      <c r="E20" s="90"/>
      <c r="F20" s="90"/>
      <c r="G20" s="91"/>
    </row>
    <row r="21" spans="2:11" x14ac:dyDescent="0.25">
      <c r="B21" s="2"/>
      <c r="C21" s="2"/>
      <c r="D21" s="2"/>
      <c r="E21" s="2"/>
      <c r="F21" s="2"/>
      <c r="G21" s="2"/>
    </row>
    <row r="22" spans="2:11" x14ac:dyDescent="0.25">
      <c r="B22" s="402"/>
      <c r="C22" s="402"/>
      <c r="D22" s="402"/>
      <c r="E22" s="402"/>
      <c r="F22" s="402"/>
      <c r="G22" s="402"/>
    </row>
    <row r="23" spans="2:11" x14ac:dyDescent="0.25">
      <c r="B23" s="11"/>
      <c r="D23" s="11"/>
      <c r="E23" s="22"/>
      <c r="F23" s="2"/>
      <c r="G23" s="11"/>
      <c r="H23" s="11"/>
      <c r="I23" s="22"/>
      <c r="J23" s="2"/>
      <c r="K23" s="22"/>
    </row>
    <row r="24" spans="2:11" x14ac:dyDescent="0.25">
      <c r="B24" s="128"/>
      <c r="C24" s="335"/>
      <c r="D24" s="335"/>
      <c r="E24" s="335"/>
      <c r="F24" s="263"/>
      <c r="G24" s="194"/>
    </row>
    <row r="25" spans="2:11" x14ac:dyDescent="0.25">
      <c r="B25" s="128"/>
      <c r="D25" s="152"/>
      <c r="E25" s="192"/>
      <c r="F25" s="335"/>
      <c r="G25" s="335"/>
    </row>
  </sheetData>
  <mergeCells count="9">
    <mergeCell ref="F25:G25"/>
    <mergeCell ref="B2:G2"/>
    <mergeCell ref="B3:G3"/>
    <mergeCell ref="B4:G4"/>
    <mergeCell ref="B5:G5"/>
    <mergeCell ref="C24:E24"/>
    <mergeCell ref="B22:G22"/>
    <mergeCell ref="C14:G14"/>
    <mergeCell ref="C10:G10"/>
  </mergeCells>
  <printOptions horizontalCentered="1"/>
  <pageMargins left="0.70866141732283472" right="0.70866141732283472" top="2.1985294117647061" bottom="0.74803149606299213" header="0.31496062992125984" footer="0.31496062992125984"/>
  <pageSetup paperSize="9" scale="97" orientation="portrait" r:id="rId1"/>
  <headerFooter>
    <oddHeader>&amp;C&amp;G</oddHeader>
    <oddFooter>&amp;L25 de Mayo N° 161 e/ Yegros e Independencia Nacional. Tel. 453-394/8&amp;RPágina 10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0"/>
  <sheetViews>
    <sheetView showGridLines="0" view="pageLayout" topLeftCell="A7" zoomScale="85" zoomScalePageLayoutView="85" workbookViewId="0">
      <selection activeCell="B6" sqref="B6:G23"/>
    </sheetView>
  </sheetViews>
  <sheetFormatPr baseColWidth="10" defaultRowHeight="15" x14ac:dyDescent="0.25"/>
  <cols>
    <col min="1" max="1" width="2.85546875" style="22" customWidth="1"/>
    <col min="2" max="2" width="30.42578125" customWidth="1"/>
    <col min="3" max="3" width="15.85546875" bestFit="1" customWidth="1"/>
    <col min="4" max="4" width="16.85546875" bestFit="1" customWidth="1"/>
    <col min="5" max="5" width="13.7109375" customWidth="1"/>
    <col min="6" max="7" width="18.5703125" bestFit="1" customWidth="1"/>
  </cols>
  <sheetData>
    <row r="1" spans="2:7" ht="15.75" thickBot="1" x14ac:dyDescent="0.3">
      <c r="B1" s="298"/>
      <c r="C1" s="22"/>
      <c r="D1" s="22"/>
      <c r="E1" s="22"/>
      <c r="F1" s="22"/>
      <c r="G1" s="22"/>
    </row>
    <row r="2" spans="2:7" s="22" customFormat="1" x14ac:dyDescent="0.25">
      <c r="B2" s="14"/>
      <c r="C2" s="15"/>
      <c r="D2" s="15"/>
      <c r="E2" s="15"/>
      <c r="F2" s="15"/>
      <c r="G2" s="126" t="s">
        <v>135</v>
      </c>
    </row>
    <row r="3" spans="2:7" x14ac:dyDescent="0.25">
      <c r="B3" s="376" t="s">
        <v>382</v>
      </c>
      <c r="C3" s="377"/>
      <c r="D3" s="377"/>
      <c r="E3" s="377"/>
      <c r="F3" s="377"/>
      <c r="G3" s="378"/>
    </row>
    <row r="4" spans="2:7" x14ac:dyDescent="0.25">
      <c r="B4" s="376" t="s">
        <v>403</v>
      </c>
      <c r="C4" s="377"/>
      <c r="D4" s="377"/>
      <c r="E4" s="377"/>
      <c r="F4" s="377"/>
      <c r="G4" s="378"/>
    </row>
    <row r="5" spans="2:7" x14ac:dyDescent="0.25">
      <c r="B5" s="379" t="s">
        <v>10</v>
      </c>
      <c r="C5" s="380"/>
      <c r="D5" s="380"/>
      <c r="E5" s="380"/>
      <c r="F5" s="380"/>
      <c r="G5" s="381"/>
    </row>
    <row r="6" spans="2:7" x14ac:dyDescent="0.25">
      <c r="B6" s="376" t="s">
        <v>136</v>
      </c>
      <c r="C6" s="377"/>
      <c r="D6" s="377"/>
      <c r="E6" s="377"/>
      <c r="F6" s="377"/>
      <c r="G6" s="378"/>
    </row>
    <row r="7" spans="2:7" ht="15.75" thickBot="1" x14ac:dyDescent="0.3">
      <c r="B7" s="17"/>
      <c r="C7" s="18"/>
      <c r="D7" s="18"/>
      <c r="E7" s="18"/>
      <c r="F7" s="18"/>
      <c r="G7" s="19"/>
    </row>
    <row r="8" spans="2:7" ht="43.5" thickBot="1" x14ac:dyDescent="0.3">
      <c r="B8" s="43" t="s">
        <v>48</v>
      </c>
      <c r="C8" s="51" t="s">
        <v>137</v>
      </c>
      <c r="D8" s="51" t="s">
        <v>138</v>
      </c>
      <c r="E8" s="51" t="s">
        <v>139</v>
      </c>
      <c r="F8" s="51" t="s">
        <v>50</v>
      </c>
      <c r="G8" s="43" t="s">
        <v>140</v>
      </c>
    </row>
    <row r="9" spans="2:7" x14ac:dyDescent="0.25">
      <c r="B9" s="45" t="s">
        <v>239</v>
      </c>
      <c r="C9" s="3"/>
      <c r="D9" s="10"/>
      <c r="E9" s="10"/>
      <c r="F9" s="10"/>
      <c r="G9" s="4"/>
    </row>
    <row r="10" spans="2:7" x14ac:dyDescent="0.25">
      <c r="B10" s="46"/>
      <c r="C10" s="5"/>
      <c r="D10" s="9"/>
      <c r="E10" s="9"/>
      <c r="F10" s="9"/>
      <c r="G10" s="6"/>
    </row>
    <row r="11" spans="2:7" x14ac:dyDescent="0.25">
      <c r="B11" s="46" t="s">
        <v>240</v>
      </c>
      <c r="C11" s="121">
        <v>781769</v>
      </c>
      <c r="D11" s="121">
        <v>465066</v>
      </c>
      <c r="E11" s="115">
        <v>317061</v>
      </c>
      <c r="F11" s="115">
        <f>+C11+D11-E11</f>
        <v>929774</v>
      </c>
      <c r="G11" s="116"/>
    </row>
    <row r="12" spans="2:7" ht="15.75" thickBot="1" x14ac:dyDescent="0.3">
      <c r="B12" s="46"/>
      <c r="C12" s="5"/>
      <c r="D12" s="9"/>
      <c r="E12" s="9"/>
      <c r="F12" s="9"/>
      <c r="G12" s="6"/>
    </row>
    <row r="13" spans="2:7" ht="15.75" thickBot="1" x14ac:dyDescent="0.3">
      <c r="B13" s="122" t="s">
        <v>37</v>
      </c>
      <c r="C13" s="117">
        <f>+C11</f>
        <v>781769</v>
      </c>
      <c r="D13" s="117">
        <f>+D11</f>
        <v>465066</v>
      </c>
      <c r="E13" s="117">
        <f>+E11</f>
        <v>317061</v>
      </c>
      <c r="F13" s="117">
        <f>+F11</f>
        <v>929774</v>
      </c>
      <c r="G13" s="118">
        <f>+G11</f>
        <v>0</v>
      </c>
    </row>
    <row r="14" spans="2:7" x14ac:dyDescent="0.25">
      <c r="B14" s="46"/>
      <c r="C14" s="5"/>
      <c r="D14" s="9"/>
      <c r="E14" s="9"/>
      <c r="F14" s="9"/>
      <c r="G14" s="6"/>
    </row>
    <row r="15" spans="2:7" x14ac:dyDescent="0.25">
      <c r="B15" s="46" t="s">
        <v>241</v>
      </c>
      <c r="C15" s="5"/>
      <c r="D15" s="9"/>
      <c r="E15" s="9"/>
      <c r="F15" s="260"/>
      <c r="G15" s="6"/>
    </row>
    <row r="16" spans="2:7" x14ac:dyDescent="0.25">
      <c r="B16" s="46"/>
      <c r="C16" s="5"/>
      <c r="D16" s="9"/>
      <c r="E16" s="9"/>
      <c r="F16" s="9"/>
      <c r="G16" s="6"/>
    </row>
    <row r="17" spans="2:9" x14ac:dyDescent="0.25">
      <c r="B17" s="46"/>
      <c r="C17" s="5"/>
      <c r="D17" s="9"/>
      <c r="E17" s="9"/>
      <c r="F17" s="9"/>
      <c r="G17" s="6"/>
    </row>
    <row r="18" spans="2:9" ht="15.75" thickBot="1" x14ac:dyDescent="0.3">
      <c r="B18" s="46"/>
      <c r="C18" s="5"/>
      <c r="D18" s="9"/>
      <c r="E18" s="9"/>
      <c r="F18" s="9"/>
      <c r="G18" s="6"/>
    </row>
    <row r="19" spans="2:9" ht="15.75" thickBot="1" x14ac:dyDescent="0.3">
      <c r="B19" s="122" t="s">
        <v>37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</row>
    <row r="20" spans="2:9" ht="15.75" thickBot="1" x14ac:dyDescent="0.3">
      <c r="B20" s="52" t="s">
        <v>242</v>
      </c>
      <c r="C20" s="119">
        <f>+C13+C19</f>
        <v>781769</v>
      </c>
      <c r="D20" s="119">
        <f>+D13+D19</f>
        <v>465066</v>
      </c>
      <c r="E20" s="119">
        <f>+E13+E19</f>
        <v>317061</v>
      </c>
      <c r="F20" s="119">
        <f>+F13+F19</f>
        <v>929774</v>
      </c>
      <c r="G20" s="119">
        <f>+G13+G19</f>
        <v>0</v>
      </c>
    </row>
    <row r="21" spans="2:9" ht="15.75" thickBot="1" x14ac:dyDescent="0.3">
      <c r="B21" s="49" t="s">
        <v>243</v>
      </c>
      <c r="C21" s="127">
        <v>431810</v>
      </c>
      <c r="D21" s="127">
        <v>811049</v>
      </c>
      <c r="E21" s="120">
        <v>461090</v>
      </c>
      <c r="F21" s="119">
        <v>0</v>
      </c>
      <c r="G21" s="119">
        <v>781769</v>
      </c>
    </row>
    <row r="22" spans="2:9" x14ac:dyDescent="0.25">
      <c r="B22" s="17" t="s">
        <v>141</v>
      </c>
      <c r="C22" s="18"/>
      <c r="D22" s="18"/>
      <c r="E22" s="18"/>
      <c r="F22" s="18"/>
      <c r="G22" s="19"/>
    </row>
    <row r="23" spans="2:9" ht="15.75" thickBot="1" x14ac:dyDescent="0.3">
      <c r="B23" s="32"/>
      <c r="C23" s="20"/>
      <c r="D23" s="20"/>
      <c r="E23" s="20"/>
      <c r="F23" s="20"/>
      <c r="G23" s="21"/>
    </row>
    <row r="26" spans="2:9" x14ac:dyDescent="0.25">
      <c r="B26" s="11"/>
      <c r="C26" s="22"/>
      <c r="D26" s="11"/>
      <c r="E26" s="22"/>
      <c r="F26" s="2"/>
      <c r="G26" s="11"/>
    </row>
    <row r="27" spans="2:9" x14ac:dyDescent="0.25">
      <c r="B27" s="128"/>
      <c r="C27" s="22"/>
      <c r="D27" s="192"/>
      <c r="E27" s="22"/>
      <c r="F27" s="263"/>
      <c r="G27" s="194"/>
      <c r="H27" s="152"/>
      <c r="I27" s="22"/>
    </row>
    <row r="28" spans="2:9" x14ac:dyDescent="0.25">
      <c r="B28" s="128"/>
      <c r="C28" s="22"/>
      <c r="D28" s="128"/>
      <c r="E28" s="22"/>
      <c r="F28" s="335"/>
      <c r="G28" s="335"/>
      <c r="H28" s="128"/>
      <c r="I28" s="22"/>
    </row>
    <row r="29" spans="2:9" x14ac:dyDescent="0.25">
      <c r="C29" s="121"/>
      <c r="F29" s="22"/>
      <c r="G29" s="22"/>
    </row>
    <row r="30" spans="2:9" x14ac:dyDescent="0.25">
      <c r="F30" s="22"/>
      <c r="G30" s="22"/>
    </row>
  </sheetData>
  <mergeCells count="5">
    <mergeCell ref="F28:G28"/>
    <mergeCell ref="B3:G3"/>
    <mergeCell ref="B4:G4"/>
    <mergeCell ref="B5:G5"/>
    <mergeCell ref="B6:G6"/>
  </mergeCells>
  <printOptions horizontalCentered="1"/>
  <pageMargins left="0.70866141732283472" right="0.70866141732283472" top="1.9609375" bottom="0.74803149606299213" header="0.31496062992125984" footer="0.31496062992125984"/>
  <pageSetup paperSize="9" scale="74" orientation="portrait" r:id="rId1"/>
  <headerFooter>
    <oddHeader>&amp;C&amp;G</oddHeader>
    <oddFooter>&amp;L25 de Mayo N° 161 e/ Yegros e Independencia Nacional. Tel. 453-394/8&amp;RPágina 11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I49"/>
  <sheetViews>
    <sheetView showGridLines="0" view="pageLayout" topLeftCell="A13" zoomScale="85" zoomScalePageLayoutView="85" workbookViewId="0">
      <selection activeCell="B50" sqref="B2:F50"/>
    </sheetView>
  </sheetViews>
  <sheetFormatPr baseColWidth="10" defaultRowHeight="15" x14ac:dyDescent="0.25"/>
  <cols>
    <col min="1" max="1" width="2.140625" customWidth="1"/>
    <col min="2" max="2" width="8" customWidth="1"/>
    <col min="3" max="3" width="57.7109375" customWidth="1"/>
    <col min="4" max="4" width="17.85546875" customWidth="1"/>
    <col min="5" max="5" width="18.5703125" customWidth="1"/>
    <col min="6" max="6" width="13.140625" customWidth="1"/>
  </cols>
  <sheetData>
    <row r="1" spans="2:9" s="22" customFormat="1" ht="16.5" thickBot="1" x14ac:dyDescent="0.3">
      <c r="B1" s="1"/>
    </row>
    <row r="2" spans="2:9" x14ac:dyDescent="0.25">
      <c r="B2" s="14"/>
      <c r="C2" s="15"/>
      <c r="D2" s="15"/>
      <c r="E2" s="15"/>
      <c r="F2" s="4" t="s">
        <v>162</v>
      </c>
      <c r="G2" s="18"/>
      <c r="H2" s="18"/>
      <c r="I2" s="18"/>
    </row>
    <row r="3" spans="2:9" x14ac:dyDescent="0.25">
      <c r="B3" s="376" t="s">
        <v>382</v>
      </c>
      <c r="C3" s="377"/>
      <c r="D3" s="377"/>
      <c r="E3" s="377"/>
      <c r="F3" s="378"/>
      <c r="G3" s="18"/>
      <c r="H3" s="18"/>
      <c r="I3" s="18"/>
    </row>
    <row r="4" spans="2:9" x14ac:dyDescent="0.25">
      <c r="B4" s="376" t="s">
        <v>403</v>
      </c>
      <c r="C4" s="377"/>
      <c r="D4" s="377"/>
      <c r="E4" s="377"/>
      <c r="F4" s="378"/>
      <c r="G4" s="18"/>
      <c r="H4" s="18"/>
      <c r="I4" s="18"/>
    </row>
    <row r="5" spans="2:9" x14ac:dyDescent="0.25">
      <c r="B5" s="379" t="s">
        <v>10</v>
      </c>
      <c r="C5" s="380"/>
      <c r="D5" s="380"/>
      <c r="E5" s="380"/>
      <c r="F5" s="381"/>
      <c r="G5" s="18"/>
      <c r="H5" s="18"/>
      <c r="I5" s="18"/>
    </row>
    <row r="6" spans="2:9" x14ac:dyDescent="0.25">
      <c r="B6" s="376" t="s">
        <v>142</v>
      </c>
      <c r="C6" s="377"/>
      <c r="D6" s="377"/>
      <c r="E6" s="377"/>
      <c r="F6" s="378"/>
      <c r="G6" s="18"/>
      <c r="H6" s="18"/>
      <c r="I6" s="18"/>
    </row>
    <row r="7" spans="2:9" x14ac:dyDescent="0.25">
      <c r="B7" s="376" t="s">
        <v>143</v>
      </c>
      <c r="C7" s="377"/>
      <c r="D7" s="377"/>
      <c r="E7" s="377"/>
      <c r="F7" s="378"/>
      <c r="G7" s="18"/>
      <c r="H7" s="18"/>
      <c r="I7" s="18"/>
    </row>
    <row r="8" spans="2:9" ht="19.5" thickBot="1" x14ac:dyDescent="0.35">
      <c r="B8" s="405"/>
      <c r="C8" s="406"/>
      <c r="D8" s="406"/>
      <c r="E8" s="406"/>
      <c r="F8" s="407"/>
      <c r="G8" s="18"/>
      <c r="H8" s="18"/>
      <c r="I8" s="18"/>
    </row>
    <row r="9" spans="2:9" x14ac:dyDescent="0.25">
      <c r="B9" s="17"/>
      <c r="C9" s="3" t="s">
        <v>144</v>
      </c>
      <c r="D9" s="45" t="s">
        <v>145</v>
      </c>
      <c r="E9" s="4" t="s">
        <v>146</v>
      </c>
      <c r="F9" s="19"/>
      <c r="G9" s="18"/>
      <c r="H9" s="18"/>
      <c r="I9" s="18"/>
    </row>
    <row r="10" spans="2:9" x14ac:dyDescent="0.25">
      <c r="B10" s="17"/>
      <c r="C10" s="5"/>
      <c r="D10" s="46"/>
      <c r="E10" s="6"/>
      <c r="F10" s="19"/>
      <c r="G10" s="18"/>
      <c r="H10" s="18"/>
      <c r="I10" s="18"/>
    </row>
    <row r="11" spans="2:9" x14ac:dyDescent="0.25">
      <c r="B11" s="17"/>
      <c r="C11" s="5" t="s">
        <v>147</v>
      </c>
      <c r="D11" s="46"/>
      <c r="E11" s="6"/>
      <c r="F11" s="19"/>
      <c r="G11" s="18"/>
      <c r="H11" s="18"/>
      <c r="I11" s="18"/>
    </row>
    <row r="12" spans="2:9" x14ac:dyDescent="0.25">
      <c r="B12" s="17"/>
      <c r="C12" s="5"/>
      <c r="D12" s="46"/>
      <c r="E12" s="6"/>
      <c r="F12" s="19"/>
      <c r="G12" s="18"/>
      <c r="H12" s="18"/>
      <c r="I12" s="18"/>
    </row>
    <row r="13" spans="2:9" x14ac:dyDescent="0.25">
      <c r="B13" s="17"/>
      <c r="C13" s="5" t="s">
        <v>148</v>
      </c>
      <c r="D13" s="46"/>
      <c r="E13" s="6"/>
      <c r="F13" s="19"/>
      <c r="G13" s="18"/>
      <c r="H13" s="18"/>
      <c r="I13" s="18"/>
    </row>
    <row r="14" spans="2:9" ht="15.75" thickBot="1" x14ac:dyDescent="0.3">
      <c r="B14" s="17"/>
      <c r="C14" s="5"/>
      <c r="D14" s="46"/>
      <c r="E14" s="6"/>
      <c r="F14" s="19"/>
      <c r="G14" s="18"/>
      <c r="H14" s="18"/>
      <c r="I14" s="18"/>
    </row>
    <row r="15" spans="2:9" x14ac:dyDescent="0.25">
      <c r="B15" s="17"/>
      <c r="C15" s="54" t="s">
        <v>150</v>
      </c>
      <c r="D15" s="382" t="s">
        <v>238</v>
      </c>
      <c r="E15" s="384"/>
      <c r="F15" s="19"/>
      <c r="G15" s="18"/>
      <c r="H15" s="18"/>
      <c r="I15" s="18"/>
    </row>
    <row r="16" spans="2:9" x14ac:dyDescent="0.25">
      <c r="B16" s="17"/>
      <c r="C16" s="55" t="s">
        <v>151</v>
      </c>
      <c r="D16" s="376"/>
      <c r="E16" s="378"/>
      <c r="F16" s="19"/>
      <c r="G16" s="18"/>
      <c r="H16" s="18"/>
      <c r="I16" s="18"/>
    </row>
    <row r="17" spans="2:9" x14ac:dyDescent="0.25">
      <c r="B17" s="17"/>
      <c r="C17" s="55" t="s">
        <v>152</v>
      </c>
      <c r="D17" s="376"/>
      <c r="E17" s="378"/>
      <c r="F17" s="19"/>
      <c r="G17" s="18"/>
      <c r="H17" s="18"/>
      <c r="I17" s="18"/>
    </row>
    <row r="18" spans="2:9" ht="15.75" thickBot="1" x14ac:dyDescent="0.3">
      <c r="B18" s="17"/>
      <c r="C18" s="55" t="s">
        <v>153</v>
      </c>
      <c r="D18" s="403"/>
      <c r="E18" s="404"/>
      <c r="F18" s="19"/>
      <c r="G18" s="18"/>
      <c r="H18" s="18"/>
      <c r="I18" s="18"/>
    </row>
    <row r="19" spans="2:9" x14ac:dyDescent="0.25">
      <c r="B19" s="17"/>
      <c r="C19" s="55" t="s">
        <v>154</v>
      </c>
      <c r="D19" s="46"/>
      <c r="E19" s="6"/>
      <c r="F19" s="19"/>
      <c r="G19" s="18"/>
      <c r="H19" s="18"/>
      <c r="I19" s="18"/>
    </row>
    <row r="20" spans="2:9" ht="15.75" thickBot="1" x14ac:dyDescent="0.3">
      <c r="B20" s="17"/>
      <c r="C20" s="5"/>
      <c r="D20" s="46"/>
      <c r="E20" s="6"/>
      <c r="F20" s="19"/>
      <c r="G20" s="18"/>
      <c r="H20" s="18"/>
      <c r="I20" s="18"/>
    </row>
    <row r="21" spans="2:9" ht="15.75" thickBot="1" x14ac:dyDescent="0.3">
      <c r="B21" s="17"/>
      <c r="C21" s="56" t="s">
        <v>149</v>
      </c>
      <c r="D21" s="49"/>
      <c r="E21" s="49"/>
      <c r="F21" s="19"/>
      <c r="G21" s="18"/>
      <c r="H21" s="18"/>
      <c r="I21" s="18"/>
    </row>
    <row r="22" spans="2:9" s="22" customFormat="1" x14ac:dyDescent="0.25">
      <c r="B22" s="17"/>
      <c r="C22" s="56"/>
      <c r="D22" s="46"/>
      <c r="E22" s="6"/>
      <c r="F22" s="19"/>
      <c r="G22" s="18"/>
      <c r="H22" s="18"/>
      <c r="I22" s="18"/>
    </row>
    <row r="23" spans="2:9" x14ac:dyDescent="0.25">
      <c r="B23" s="17"/>
      <c r="C23" s="55" t="s">
        <v>155</v>
      </c>
      <c r="D23" s="46"/>
      <c r="E23" s="6"/>
      <c r="F23" s="19"/>
      <c r="G23" s="18"/>
      <c r="H23" s="18"/>
      <c r="I23" s="18"/>
    </row>
    <row r="24" spans="2:9" x14ac:dyDescent="0.25">
      <c r="B24" s="17"/>
      <c r="C24" s="54" t="s">
        <v>156</v>
      </c>
      <c r="D24" s="46"/>
      <c r="E24" s="6"/>
      <c r="F24" s="19"/>
      <c r="G24" s="18"/>
      <c r="H24" s="18"/>
      <c r="I24" s="18"/>
    </row>
    <row r="25" spans="2:9" x14ac:dyDescent="0.25">
      <c r="B25" s="17"/>
      <c r="C25" s="54"/>
      <c r="D25" s="46"/>
      <c r="E25" s="6"/>
      <c r="F25" s="19"/>
      <c r="G25" s="18"/>
      <c r="H25" s="18"/>
      <c r="I25" s="18"/>
    </row>
    <row r="26" spans="2:9" x14ac:dyDescent="0.25">
      <c r="B26" s="17"/>
      <c r="C26" s="57" t="s">
        <v>157</v>
      </c>
      <c r="D26" s="46"/>
      <c r="E26" s="6"/>
      <c r="F26" s="19"/>
      <c r="G26" s="18"/>
      <c r="H26" s="18"/>
      <c r="I26" s="18"/>
    </row>
    <row r="27" spans="2:9" x14ac:dyDescent="0.25">
      <c r="B27" s="17"/>
      <c r="C27" s="57" t="s">
        <v>158</v>
      </c>
      <c r="D27" s="46"/>
      <c r="E27" s="6"/>
      <c r="F27" s="19"/>
      <c r="G27" s="18"/>
      <c r="H27" s="18"/>
      <c r="I27" s="18"/>
    </row>
    <row r="28" spans="2:9" x14ac:dyDescent="0.25">
      <c r="B28" s="17"/>
      <c r="C28" s="28"/>
      <c r="D28" s="46"/>
      <c r="E28" s="6"/>
      <c r="F28" s="19"/>
      <c r="G28" s="18"/>
      <c r="H28" s="18"/>
      <c r="I28" s="18"/>
    </row>
    <row r="29" spans="2:9" x14ac:dyDescent="0.25">
      <c r="B29" s="17"/>
      <c r="C29" s="57" t="s">
        <v>159</v>
      </c>
      <c r="D29" s="46"/>
      <c r="E29" s="6"/>
      <c r="F29" s="19"/>
      <c r="G29" s="18"/>
      <c r="H29" s="18"/>
      <c r="I29" s="18"/>
    </row>
    <row r="30" spans="2:9" ht="15.75" thickBot="1" x14ac:dyDescent="0.3">
      <c r="B30" s="17"/>
      <c r="C30" s="28"/>
      <c r="D30" s="46"/>
      <c r="E30" s="6"/>
      <c r="F30" s="19"/>
      <c r="G30" s="18"/>
      <c r="H30" s="18"/>
      <c r="I30" s="18"/>
    </row>
    <row r="31" spans="2:9" x14ac:dyDescent="0.25">
      <c r="B31" s="17"/>
      <c r="C31" s="54" t="s">
        <v>150</v>
      </c>
      <c r="D31" s="382" t="s">
        <v>238</v>
      </c>
      <c r="E31" s="384"/>
      <c r="F31" s="19"/>
      <c r="G31" s="18"/>
      <c r="H31" s="18"/>
      <c r="I31" s="18"/>
    </row>
    <row r="32" spans="2:9" x14ac:dyDescent="0.25">
      <c r="B32" s="17"/>
      <c r="C32" s="55" t="s">
        <v>151</v>
      </c>
      <c r="D32" s="376"/>
      <c r="E32" s="378"/>
      <c r="F32" s="19"/>
      <c r="G32" s="18"/>
      <c r="H32" s="18"/>
      <c r="I32" s="18"/>
    </row>
    <row r="33" spans="2:9" x14ac:dyDescent="0.25">
      <c r="B33" s="17"/>
      <c r="C33" s="55" t="s">
        <v>152</v>
      </c>
      <c r="D33" s="376"/>
      <c r="E33" s="378"/>
      <c r="F33" s="19"/>
      <c r="G33" s="18"/>
      <c r="H33" s="18"/>
      <c r="I33" s="18"/>
    </row>
    <row r="34" spans="2:9" x14ac:dyDescent="0.25">
      <c r="B34" s="17"/>
      <c r="C34" s="55" t="s">
        <v>153</v>
      </c>
      <c r="D34" s="376"/>
      <c r="E34" s="378"/>
      <c r="F34" s="19"/>
      <c r="G34" s="18"/>
      <c r="H34" s="18"/>
      <c r="I34" s="18"/>
    </row>
    <row r="35" spans="2:9" ht="15.75" thickBot="1" x14ac:dyDescent="0.3">
      <c r="B35" s="17"/>
      <c r="C35" s="55" t="s">
        <v>154</v>
      </c>
      <c r="D35" s="403"/>
      <c r="E35" s="404"/>
      <c r="F35" s="19"/>
      <c r="G35" s="18"/>
      <c r="H35" s="18"/>
      <c r="I35" s="18"/>
    </row>
    <row r="36" spans="2:9" s="22" customFormat="1" x14ac:dyDescent="0.25">
      <c r="B36" s="17"/>
      <c r="C36" s="55"/>
      <c r="D36" s="46"/>
      <c r="E36" s="6"/>
      <c r="F36" s="19"/>
      <c r="G36" s="18"/>
      <c r="H36" s="18"/>
      <c r="I36" s="18"/>
    </row>
    <row r="37" spans="2:9" s="22" customFormat="1" x14ac:dyDescent="0.25">
      <c r="B37" s="17"/>
      <c r="C37" s="57" t="s">
        <v>160</v>
      </c>
      <c r="D37" s="46"/>
      <c r="E37" s="6"/>
      <c r="F37" s="19"/>
      <c r="G37" s="18"/>
      <c r="H37" s="18"/>
      <c r="I37" s="18"/>
    </row>
    <row r="38" spans="2:9" s="22" customFormat="1" x14ac:dyDescent="0.25">
      <c r="B38" s="17"/>
      <c r="C38" s="57"/>
      <c r="D38" s="46"/>
      <c r="E38" s="6"/>
      <c r="F38" s="19"/>
      <c r="G38" s="18"/>
      <c r="H38" s="18"/>
      <c r="I38" s="18"/>
    </row>
    <row r="39" spans="2:9" s="22" customFormat="1" ht="15.75" thickBot="1" x14ac:dyDescent="0.3">
      <c r="B39" s="17"/>
      <c r="C39" s="57"/>
      <c r="D39" s="46"/>
      <c r="E39" s="6"/>
      <c r="F39" s="19"/>
      <c r="G39" s="18"/>
      <c r="H39" s="18"/>
      <c r="I39" s="18"/>
    </row>
    <row r="40" spans="2:9" ht="30" thickBot="1" x14ac:dyDescent="0.3">
      <c r="B40" s="17"/>
      <c r="C40" s="12" t="s">
        <v>161</v>
      </c>
      <c r="D40" s="49"/>
      <c r="E40" s="49"/>
      <c r="F40" s="19"/>
      <c r="G40" s="18"/>
      <c r="H40" s="18"/>
      <c r="I40" s="18"/>
    </row>
    <row r="41" spans="2:9" ht="15.75" thickBot="1" x14ac:dyDescent="0.3">
      <c r="B41" s="17"/>
      <c r="C41" s="7"/>
      <c r="D41" s="47"/>
      <c r="E41" s="8"/>
      <c r="F41" s="19"/>
    </row>
    <row r="42" spans="2:9" x14ac:dyDescent="0.25">
      <c r="B42" s="17"/>
      <c r="C42" s="18"/>
      <c r="D42" s="18"/>
      <c r="E42" s="18"/>
      <c r="F42" s="19"/>
    </row>
    <row r="43" spans="2:9" ht="15.75" thickBot="1" x14ac:dyDescent="0.3">
      <c r="B43" s="32"/>
      <c r="C43" s="20"/>
      <c r="D43" s="20"/>
      <c r="E43" s="20"/>
      <c r="F43" s="21"/>
    </row>
    <row r="44" spans="2:9" x14ac:dyDescent="0.25">
      <c r="B44" s="245"/>
      <c r="C44" s="245"/>
      <c r="D44" s="245"/>
      <c r="E44" s="245"/>
      <c r="F44" s="245"/>
      <c r="G44" s="245"/>
    </row>
    <row r="45" spans="2:9" x14ac:dyDescent="0.25">
      <c r="B45" s="245"/>
      <c r="C45" s="245"/>
      <c r="D45" s="245"/>
      <c r="E45" s="245"/>
      <c r="F45" s="245"/>
      <c r="G45" s="245"/>
    </row>
    <row r="46" spans="2:9" x14ac:dyDescent="0.25">
      <c r="B46" s="245"/>
      <c r="C46" s="245"/>
      <c r="D46" s="245"/>
      <c r="E46" s="245"/>
      <c r="F46" s="245"/>
      <c r="G46" s="245"/>
    </row>
    <row r="47" spans="2:9" x14ac:dyDescent="0.25">
      <c r="B47" s="302"/>
      <c r="C47" s="245"/>
      <c r="D47" s="245"/>
      <c r="E47" s="245"/>
      <c r="F47" s="245"/>
      <c r="G47" s="245"/>
    </row>
    <row r="48" spans="2:9" x14ac:dyDescent="0.25">
      <c r="B48" s="302"/>
      <c r="C48" s="245"/>
      <c r="D48" s="245"/>
      <c r="E48" s="245"/>
      <c r="F48" s="245"/>
      <c r="G48" s="245"/>
    </row>
    <row r="49" spans="2:7" x14ac:dyDescent="0.25">
      <c r="B49" s="22"/>
      <c r="C49" s="245"/>
      <c r="D49" s="245"/>
      <c r="E49" s="245"/>
      <c r="F49" s="245"/>
      <c r="G49" s="245"/>
    </row>
  </sheetData>
  <mergeCells count="8">
    <mergeCell ref="D15:E18"/>
    <mergeCell ref="D31:E35"/>
    <mergeCell ref="B8:F8"/>
    <mergeCell ref="B3:F3"/>
    <mergeCell ref="B4:F4"/>
    <mergeCell ref="B5:F5"/>
    <mergeCell ref="B6:F6"/>
    <mergeCell ref="B7:F7"/>
  </mergeCells>
  <printOptions horizontalCentered="1"/>
  <pageMargins left="0.44479166666666664" right="0.70866141732283472" top="1.7631250000000001" bottom="0.74803149606299213" header="0.31496062992125984" footer="0.31496062992125984"/>
  <pageSetup paperSize="9" scale="77" orientation="portrait" r:id="rId1"/>
  <headerFooter>
    <oddHeader>&amp;C&amp;G</oddHeader>
    <oddFooter>&amp;L25 de Mayo N° 161 e/ Yegros e Independencia Nacional. Tel. 453-394/8&amp;RPágina 12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I39"/>
  <sheetViews>
    <sheetView showGridLines="0" view="pageLayout" workbookViewId="0">
      <selection activeCell="E46" sqref="E46"/>
    </sheetView>
  </sheetViews>
  <sheetFormatPr baseColWidth="10" defaultRowHeight="15" x14ac:dyDescent="0.25"/>
  <cols>
    <col min="1" max="1" width="1.42578125" customWidth="1"/>
    <col min="2" max="2" width="10.140625" customWidth="1"/>
    <col min="3" max="3" width="33.7109375" customWidth="1"/>
    <col min="4" max="4" width="13.28515625" customWidth="1"/>
    <col min="5" max="5" width="14.7109375" customWidth="1"/>
    <col min="8" max="8" width="10.28515625" customWidth="1"/>
  </cols>
  <sheetData>
    <row r="2" spans="2:9" ht="16.5" thickBot="1" x14ac:dyDescent="0.3">
      <c r="B2" s="1"/>
      <c r="C2" s="22"/>
      <c r="D2" s="22"/>
      <c r="E2" s="22"/>
      <c r="F2" s="22"/>
      <c r="G2" s="22"/>
      <c r="H2" s="22"/>
    </row>
    <row r="3" spans="2:9" x14ac:dyDescent="0.25">
      <c r="B3" s="14"/>
      <c r="C3" s="15"/>
      <c r="D3" s="15"/>
      <c r="E3" s="15"/>
      <c r="F3" s="15"/>
      <c r="G3" s="15"/>
      <c r="H3" s="10"/>
      <c r="I3" s="4" t="s">
        <v>176</v>
      </c>
    </row>
    <row r="4" spans="2:9" x14ac:dyDescent="0.25">
      <c r="B4" s="376" t="s">
        <v>382</v>
      </c>
      <c r="C4" s="377"/>
      <c r="D4" s="377"/>
      <c r="E4" s="377"/>
      <c r="F4" s="377"/>
      <c r="G4" s="377"/>
      <c r="H4" s="377"/>
      <c r="I4" s="378"/>
    </row>
    <row r="5" spans="2:9" x14ac:dyDescent="0.25">
      <c r="B5" s="376" t="s">
        <v>403</v>
      </c>
      <c r="C5" s="377"/>
      <c r="D5" s="377"/>
      <c r="E5" s="377"/>
      <c r="F5" s="377"/>
      <c r="G5" s="377"/>
      <c r="H5" s="377"/>
      <c r="I5" s="378"/>
    </row>
    <row r="6" spans="2:9" x14ac:dyDescent="0.25">
      <c r="B6" s="379" t="s">
        <v>10</v>
      </c>
      <c r="C6" s="380"/>
      <c r="D6" s="380"/>
      <c r="E6" s="380"/>
      <c r="F6" s="380"/>
      <c r="G6" s="380"/>
      <c r="H6" s="380"/>
      <c r="I6" s="381"/>
    </row>
    <row r="7" spans="2:9" ht="15.75" thickBot="1" x14ac:dyDescent="0.3">
      <c r="B7" s="376" t="s">
        <v>177</v>
      </c>
      <c r="C7" s="377"/>
      <c r="D7" s="377"/>
      <c r="E7" s="377"/>
      <c r="F7" s="377"/>
      <c r="G7" s="377"/>
      <c r="H7" s="377"/>
      <c r="I7" s="378"/>
    </row>
    <row r="8" spans="2:9" ht="15.75" thickBot="1" x14ac:dyDescent="0.3">
      <c r="B8" s="17"/>
      <c r="C8" s="49"/>
      <c r="D8" s="389" t="s">
        <v>174</v>
      </c>
      <c r="E8" s="390"/>
      <c r="F8" s="49"/>
      <c r="G8" s="389" t="s">
        <v>175</v>
      </c>
      <c r="H8" s="390"/>
      <c r="I8" s="19"/>
    </row>
    <row r="9" spans="2:9" ht="43.5" thickBot="1" x14ac:dyDescent="0.3">
      <c r="B9" s="17"/>
      <c r="C9" s="43" t="s">
        <v>144</v>
      </c>
      <c r="D9" s="43" t="s">
        <v>169</v>
      </c>
      <c r="E9" s="43" t="s">
        <v>170</v>
      </c>
      <c r="F9" s="63" t="s">
        <v>171</v>
      </c>
      <c r="G9" s="63" t="s">
        <v>172</v>
      </c>
      <c r="H9" s="43" t="s">
        <v>173</v>
      </c>
      <c r="I9" s="19"/>
    </row>
    <row r="10" spans="2:9" x14ac:dyDescent="0.25">
      <c r="B10" s="17"/>
      <c r="C10" s="37" t="s">
        <v>11</v>
      </c>
      <c r="D10" s="45"/>
      <c r="E10" s="45"/>
      <c r="F10" s="4"/>
      <c r="G10" s="45"/>
      <c r="H10" s="45"/>
      <c r="I10" s="19"/>
    </row>
    <row r="11" spans="2:9" x14ac:dyDescent="0.25">
      <c r="B11" s="17"/>
      <c r="C11" s="37" t="s">
        <v>163</v>
      </c>
      <c r="D11" s="46"/>
      <c r="E11" s="46"/>
      <c r="F11" s="6"/>
      <c r="G11" s="46"/>
      <c r="H11" s="46"/>
      <c r="I11" s="19"/>
    </row>
    <row r="12" spans="2:9" x14ac:dyDescent="0.25">
      <c r="B12" s="17"/>
      <c r="C12" s="5" t="s">
        <v>130</v>
      </c>
      <c r="D12" s="46"/>
      <c r="E12" s="46"/>
      <c r="F12" s="6"/>
      <c r="G12" s="46"/>
      <c r="H12" s="46"/>
      <c r="I12" s="19"/>
    </row>
    <row r="13" spans="2:9" ht="15.75" thickBot="1" x14ac:dyDescent="0.3">
      <c r="B13" s="17"/>
      <c r="C13" s="5"/>
      <c r="D13" s="46"/>
      <c r="E13" s="46"/>
      <c r="F13" s="6"/>
      <c r="G13" s="46"/>
      <c r="H13" s="46"/>
      <c r="I13" s="19"/>
    </row>
    <row r="14" spans="2:9" ht="15.75" thickBot="1" x14ac:dyDescent="0.3">
      <c r="B14" s="17"/>
      <c r="C14" s="92" t="s">
        <v>164</v>
      </c>
      <c r="D14" s="373" t="s">
        <v>238</v>
      </c>
      <c r="E14" s="374"/>
      <c r="F14" s="374"/>
      <c r="G14" s="374"/>
      <c r="H14" s="375"/>
      <c r="I14" s="19"/>
    </row>
    <row r="15" spans="2:9" x14ac:dyDescent="0.25">
      <c r="B15" s="17"/>
      <c r="C15" s="59"/>
      <c r="D15" s="46"/>
      <c r="E15" s="46"/>
      <c r="F15" s="6"/>
      <c r="G15" s="46"/>
      <c r="H15" s="46"/>
      <c r="I15" s="19"/>
    </row>
    <row r="16" spans="2:9" x14ac:dyDescent="0.25">
      <c r="B16" s="17"/>
      <c r="C16" s="62" t="s">
        <v>165</v>
      </c>
      <c r="D16" s="46"/>
      <c r="E16" s="46"/>
      <c r="F16" s="6"/>
      <c r="G16" s="46"/>
      <c r="H16" s="46"/>
      <c r="I16" s="19"/>
    </row>
    <row r="17" spans="2:9" x14ac:dyDescent="0.25">
      <c r="B17" s="17"/>
      <c r="C17" s="57" t="s">
        <v>130</v>
      </c>
      <c r="D17" s="46"/>
      <c r="E17" s="46"/>
      <c r="F17" s="6"/>
      <c r="G17" s="46"/>
      <c r="H17" s="46"/>
      <c r="I17" s="19"/>
    </row>
    <row r="18" spans="2:9" ht="15.75" thickBot="1" x14ac:dyDescent="0.3">
      <c r="B18" s="17"/>
      <c r="C18" s="57"/>
      <c r="D18" s="46"/>
      <c r="E18" s="46"/>
      <c r="F18" s="6"/>
      <c r="G18" s="46"/>
      <c r="H18" s="46"/>
      <c r="I18" s="19"/>
    </row>
    <row r="19" spans="2:9" ht="15.75" thickBot="1" x14ac:dyDescent="0.3">
      <c r="B19" s="17"/>
      <c r="C19" s="130" t="s">
        <v>164</v>
      </c>
      <c r="D19" s="373" t="s">
        <v>238</v>
      </c>
      <c r="E19" s="374"/>
      <c r="F19" s="374"/>
      <c r="G19" s="374"/>
      <c r="H19" s="375"/>
      <c r="I19" s="19"/>
    </row>
    <row r="20" spans="2:9" ht="15.75" thickBot="1" x14ac:dyDescent="0.3">
      <c r="B20" s="17"/>
      <c r="C20" s="129" t="s">
        <v>166</v>
      </c>
      <c r="D20" s="373" t="s">
        <v>238</v>
      </c>
      <c r="E20" s="374"/>
      <c r="F20" s="374"/>
      <c r="G20" s="374"/>
      <c r="H20" s="375"/>
      <c r="I20" s="19"/>
    </row>
    <row r="21" spans="2:9" x14ac:dyDescent="0.25">
      <c r="B21" s="17"/>
      <c r="C21" s="57"/>
      <c r="D21" s="46"/>
      <c r="E21" s="46"/>
      <c r="F21" s="6"/>
      <c r="G21" s="46"/>
      <c r="H21" s="46"/>
      <c r="I21" s="19"/>
    </row>
    <row r="22" spans="2:9" x14ac:dyDescent="0.25">
      <c r="B22" s="17"/>
      <c r="C22" s="57"/>
      <c r="D22" s="46"/>
      <c r="E22" s="46"/>
      <c r="F22" s="6"/>
      <c r="G22" s="46"/>
      <c r="H22" s="46"/>
      <c r="I22" s="19"/>
    </row>
    <row r="23" spans="2:9" x14ac:dyDescent="0.25">
      <c r="B23" s="17"/>
      <c r="C23" s="62" t="s">
        <v>167</v>
      </c>
      <c r="D23" s="46"/>
      <c r="E23" s="46"/>
      <c r="F23" s="6"/>
      <c r="G23" s="46"/>
      <c r="H23" s="46"/>
      <c r="I23" s="19"/>
    </row>
    <row r="24" spans="2:9" x14ac:dyDescent="0.25">
      <c r="B24" s="17"/>
      <c r="C24" s="59" t="s">
        <v>130</v>
      </c>
      <c r="D24" s="46"/>
      <c r="E24" s="46"/>
      <c r="F24" s="6"/>
      <c r="G24" s="46"/>
      <c r="H24" s="46"/>
      <c r="I24" s="19"/>
    </row>
    <row r="25" spans="2:9" ht="15.75" thickBot="1" x14ac:dyDescent="0.3">
      <c r="B25" s="17"/>
      <c r="C25" s="59"/>
      <c r="D25" s="46"/>
      <c r="E25" s="46"/>
      <c r="F25" s="6"/>
      <c r="G25" s="46"/>
      <c r="H25" s="46"/>
      <c r="I25" s="19"/>
    </row>
    <row r="26" spans="2:9" ht="15.75" thickBot="1" x14ac:dyDescent="0.3">
      <c r="B26" s="17"/>
      <c r="C26" s="130" t="s">
        <v>164</v>
      </c>
      <c r="D26" s="373" t="s">
        <v>238</v>
      </c>
      <c r="E26" s="374"/>
      <c r="F26" s="374"/>
      <c r="G26" s="374"/>
      <c r="H26" s="375"/>
      <c r="I26" s="19"/>
    </row>
    <row r="27" spans="2:9" x14ac:dyDescent="0.25">
      <c r="B27" s="17"/>
      <c r="C27" s="57"/>
      <c r="D27" s="46"/>
      <c r="E27" s="46"/>
      <c r="F27" s="6"/>
      <c r="G27" s="46"/>
      <c r="H27" s="46"/>
      <c r="I27" s="19"/>
    </row>
    <row r="28" spans="2:9" x14ac:dyDescent="0.25">
      <c r="B28" s="17"/>
      <c r="C28" s="61" t="s">
        <v>168</v>
      </c>
      <c r="D28" s="46"/>
      <c r="E28" s="46"/>
      <c r="F28" s="6"/>
      <c r="G28" s="46"/>
      <c r="H28" s="46"/>
      <c r="I28" s="19"/>
    </row>
    <row r="29" spans="2:9" x14ac:dyDescent="0.25">
      <c r="B29" s="17"/>
      <c r="C29" s="57" t="s">
        <v>130</v>
      </c>
      <c r="D29" s="46"/>
      <c r="E29" s="46"/>
      <c r="F29" s="6"/>
      <c r="G29" s="46"/>
      <c r="H29" s="46"/>
      <c r="I29" s="19"/>
    </row>
    <row r="30" spans="2:9" ht="15.75" thickBot="1" x14ac:dyDescent="0.3">
      <c r="B30" s="17"/>
      <c r="C30" s="59"/>
      <c r="D30" s="46"/>
      <c r="E30" s="46"/>
      <c r="F30" s="6"/>
      <c r="G30" s="46"/>
      <c r="H30" s="46"/>
      <c r="I30" s="19"/>
    </row>
    <row r="31" spans="2:9" ht="15.75" thickBot="1" x14ac:dyDescent="0.3">
      <c r="B31" s="17"/>
      <c r="C31" s="92" t="s">
        <v>164</v>
      </c>
      <c r="D31" s="373" t="s">
        <v>238</v>
      </c>
      <c r="E31" s="374"/>
      <c r="F31" s="374"/>
      <c r="G31" s="374"/>
      <c r="H31" s="375"/>
      <c r="I31" s="19"/>
    </row>
    <row r="32" spans="2:9" ht="15.75" thickBot="1" x14ac:dyDescent="0.3">
      <c r="B32" s="17"/>
      <c r="C32" s="130" t="s">
        <v>166</v>
      </c>
      <c r="D32" s="373" t="s">
        <v>238</v>
      </c>
      <c r="E32" s="374"/>
      <c r="F32" s="374"/>
      <c r="G32" s="374"/>
      <c r="H32" s="375"/>
      <c r="I32" s="19"/>
    </row>
    <row r="33" spans="2:9" ht="15.75" thickBot="1" x14ac:dyDescent="0.3">
      <c r="B33" s="17"/>
      <c r="C33" s="60"/>
      <c r="D33" s="49"/>
      <c r="E33" s="49"/>
      <c r="F33" s="49"/>
      <c r="G33" s="49"/>
      <c r="H33" s="49"/>
      <c r="I33" s="19"/>
    </row>
    <row r="34" spans="2:9" ht="15.75" thickBot="1" x14ac:dyDescent="0.3">
      <c r="B34" s="32"/>
      <c r="C34" s="20"/>
      <c r="D34" s="20"/>
      <c r="E34" s="20"/>
      <c r="F34" s="20"/>
      <c r="G34" s="20"/>
      <c r="H34" s="20"/>
      <c r="I34" s="21"/>
    </row>
    <row r="37" spans="2:9" x14ac:dyDescent="0.25">
      <c r="C37" s="11"/>
      <c r="E37" s="128"/>
      <c r="H37" s="11"/>
    </row>
    <row r="38" spans="2:9" x14ac:dyDescent="0.25">
      <c r="C38" s="128"/>
      <c r="D38" s="335"/>
      <c r="E38" s="335"/>
      <c r="F38" s="335"/>
      <c r="G38" s="335"/>
      <c r="H38" s="335"/>
    </row>
    <row r="39" spans="2:9" x14ac:dyDescent="0.25">
      <c r="C39" s="128"/>
      <c r="D39" s="335"/>
      <c r="E39" s="335"/>
      <c r="F39" s="264"/>
      <c r="G39" s="262"/>
      <c r="H39" s="262"/>
    </row>
  </sheetData>
  <mergeCells count="15">
    <mergeCell ref="B4:I4"/>
    <mergeCell ref="B5:I5"/>
    <mergeCell ref="B6:I6"/>
    <mergeCell ref="B7:I7"/>
    <mergeCell ref="D20:H20"/>
    <mergeCell ref="D14:H14"/>
    <mergeCell ref="D19:H19"/>
    <mergeCell ref="D39:E39"/>
    <mergeCell ref="D32:H32"/>
    <mergeCell ref="D26:H26"/>
    <mergeCell ref="D31:H31"/>
    <mergeCell ref="D8:E8"/>
    <mergeCell ref="G8:H8"/>
    <mergeCell ref="D38:E38"/>
    <mergeCell ref="F38:H38"/>
  </mergeCells>
  <printOptions horizontalCentered="1"/>
  <pageMargins left="0.70866141732283472" right="0.57374999999999998" top="1.8841666666666668" bottom="0.74803149606299213" header="0.31496062992125984" footer="0.31496062992125984"/>
  <pageSetup paperSize="9" scale="75" orientation="portrait" r:id="rId1"/>
  <headerFooter>
    <oddHeader>&amp;C&amp;G</oddHeader>
    <oddFooter>&amp;L25 de Mayo N° 161 e/ Yegros e Independencia Nacional. Tel. 453-394/8&amp;RPágina 13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J48"/>
  <sheetViews>
    <sheetView showGridLines="0" view="pageLayout" topLeftCell="A25" zoomScale="70" zoomScalePageLayoutView="70" workbookViewId="0">
      <selection activeCell="C1" sqref="B1:J46"/>
    </sheetView>
  </sheetViews>
  <sheetFormatPr baseColWidth="10" defaultRowHeight="15" x14ac:dyDescent="0.25"/>
  <cols>
    <col min="1" max="1" width="2.7109375" customWidth="1"/>
    <col min="2" max="2" width="6.5703125" customWidth="1"/>
    <col min="3" max="3" width="33.5703125" customWidth="1"/>
    <col min="4" max="4" width="15.28515625" style="194" customWidth="1"/>
    <col min="5" max="5" width="15" style="194" customWidth="1"/>
    <col min="6" max="6" width="13.42578125" style="194" customWidth="1"/>
    <col min="7" max="7" width="13" style="194" customWidth="1"/>
    <col min="8" max="9" width="16.28515625" customWidth="1"/>
    <col min="10" max="10" width="6.28515625" customWidth="1"/>
  </cols>
  <sheetData>
    <row r="1" spans="2:10" x14ac:dyDescent="0.25">
      <c r="B1" s="14"/>
      <c r="C1" s="15"/>
      <c r="D1" s="250"/>
      <c r="E1" s="250"/>
      <c r="F1" s="250"/>
      <c r="G1" s="250"/>
      <c r="H1" s="15"/>
      <c r="I1" s="10" t="s">
        <v>193</v>
      </c>
      <c r="J1" s="16"/>
    </row>
    <row r="2" spans="2:10" x14ac:dyDescent="0.25">
      <c r="B2" s="376" t="s">
        <v>403</v>
      </c>
      <c r="C2" s="377"/>
      <c r="D2" s="377"/>
      <c r="E2" s="377"/>
      <c r="F2" s="377"/>
      <c r="G2" s="377"/>
      <c r="H2" s="377"/>
      <c r="I2" s="377"/>
      <c r="J2" s="378"/>
    </row>
    <row r="3" spans="2:10" x14ac:dyDescent="0.25">
      <c r="B3" s="379" t="s">
        <v>10</v>
      </c>
      <c r="C3" s="380"/>
      <c r="D3" s="380"/>
      <c r="E3" s="380"/>
      <c r="F3" s="380"/>
      <c r="G3" s="380"/>
      <c r="H3" s="380"/>
      <c r="I3" s="380"/>
      <c r="J3" s="381"/>
    </row>
    <row r="4" spans="2:10" ht="15.75" thickBot="1" x14ac:dyDescent="0.3">
      <c r="B4" s="376" t="s">
        <v>245</v>
      </c>
      <c r="C4" s="377"/>
      <c r="D4" s="377"/>
      <c r="E4" s="377"/>
      <c r="F4" s="377"/>
      <c r="G4" s="377"/>
      <c r="H4" s="377"/>
      <c r="I4" s="377"/>
      <c r="J4" s="378"/>
    </row>
    <row r="5" spans="2:10" ht="15.75" thickBot="1" x14ac:dyDescent="0.3">
      <c r="B5" s="17"/>
      <c r="C5" s="389"/>
      <c r="D5" s="401"/>
      <c r="E5" s="401"/>
      <c r="F5" s="401"/>
      <c r="G5" s="390"/>
      <c r="H5" s="389" t="s">
        <v>178</v>
      </c>
      <c r="I5" s="390"/>
      <c r="J5" s="19"/>
    </row>
    <row r="6" spans="2:10" ht="29.25" thickBot="1" x14ac:dyDescent="0.3">
      <c r="B6" s="17"/>
      <c r="C6" s="64" t="s">
        <v>48</v>
      </c>
      <c r="D6" s="253" t="s">
        <v>227</v>
      </c>
      <c r="E6" s="63" t="s">
        <v>180</v>
      </c>
      <c r="F6" s="63" t="s">
        <v>181</v>
      </c>
      <c r="G6" s="63" t="s">
        <v>182</v>
      </c>
      <c r="H6" s="63" t="s">
        <v>145</v>
      </c>
      <c r="I6" s="43" t="s">
        <v>179</v>
      </c>
      <c r="J6" s="19"/>
    </row>
    <row r="7" spans="2:10" s="22" customFormat="1" x14ac:dyDescent="0.25">
      <c r="B7" s="17"/>
      <c r="C7" s="58"/>
      <c r="D7" s="254"/>
      <c r="E7" s="251"/>
      <c r="F7" s="251"/>
      <c r="G7" s="4"/>
      <c r="H7" s="136"/>
      <c r="I7" s="45"/>
      <c r="J7" s="19"/>
    </row>
    <row r="8" spans="2:10" s="22" customFormat="1" x14ac:dyDescent="0.25">
      <c r="B8" s="17"/>
      <c r="C8" s="58" t="s">
        <v>246</v>
      </c>
      <c r="D8" s="249">
        <v>1824876</v>
      </c>
      <c r="E8" s="249"/>
      <c r="F8" s="249"/>
      <c r="G8" s="249"/>
      <c r="H8" s="99">
        <f>+D8+E8+F8+G8</f>
        <v>1824876</v>
      </c>
      <c r="I8" s="137">
        <v>1612454</v>
      </c>
      <c r="J8" s="19"/>
    </row>
    <row r="9" spans="2:10" s="22" customFormat="1" x14ac:dyDescent="0.25">
      <c r="B9" s="17"/>
      <c r="C9" s="266" t="s">
        <v>385</v>
      </c>
      <c r="D9" s="249"/>
      <c r="E9" s="249"/>
      <c r="F9" s="249"/>
      <c r="G9" s="249">
        <v>127473</v>
      </c>
      <c r="H9" s="99">
        <f>+D9+E9+F9+G9</f>
        <v>127473</v>
      </c>
      <c r="I9" s="137">
        <v>248039</v>
      </c>
      <c r="J9" s="19"/>
    </row>
    <row r="10" spans="2:10" s="22" customFormat="1" x14ac:dyDescent="0.25">
      <c r="B10" s="17"/>
      <c r="C10" s="58" t="s">
        <v>386</v>
      </c>
      <c r="D10" s="249"/>
      <c r="E10" s="249"/>
      <c r="F10" s="249"/>
      <c r="G10" s="249">
        <v>317061</v>
      </c>
      <c r="H10" s="99">
        <f>+D10+E10+F10+G10</f>
        <v>317061</v>
      </c>
      <c r="I10" s="137">
        <v>0</v>
      </c>
      <c r="J10" s="19"/>
    </row>
    <row r="11" spans="2:10" s="22" customFormat="1" x14ac:dyDescent="0.25">
      <c r="B11" s="17"/>
      <c r="C11" s="58"/>
      <c r="D11" s="249"/>
      <c r="E11" s="249"/>
      <c r="F11" s="249"/>
      <c r="G11" s="249"/>
      <c r="H11" s="99"/>
      <c r="I11" s="137">
        <v>0</v>
      </c>
      <c r="J11" s="19"/>
    </row>
    <row r="12" spans="2:10" ht="42.75" x14ac:dyDescent="0.25">
      <c r="B12" s="17"/>
      <c r="C12" s="58" t="s">
        <v>183</v>
      </c>
      <c r="D12" s="249"/>
      <c r="E12" s="249">
        <v>151979</v>
      </c>
      <c r="F12" s="249"/>
      <c r="G12" s="249"/>
      <c r="H12" s="99">
        <f>+D12+E12+F12+G12</f>
        <v>151979</v>
      </c>
      <c r="I12" s="137">
        <v>167854</v>
      </c>
      <c r="J12" s="19"/>
    </row>
    <row r="13" spans="2:10" x14ac:dyDescent="0.25">
      <c r="B13" s="17"/>
      <c r="C13" s="58"/>
      <c r="D13" s="249"/>
      <c r="E13" s="249"/>
      <c r="F13" s="249"/>
      <c r="G13" s="249"/>
      <c r="H13" s="99"/>
      <c r="I13" s="137">
        <v>0</v>
      </c>
      <c r="J13" s="19"/>
    </row>
    <row r="14" spans="2:10" ht="28.5" x14ac:dyDescent="0.25">
      <c r="B14" s="17"/>
      <c r="C14" s="58" t="s">
        <v>184</v>
      </c>
      <c r="D14" s="249"/>
      <c r="E14" s="249"/>
      <c r="F14" s="249">
        <v>74212</v>
      </c>
      <c r="G14" s="249"/>
      <c r="H14" s="99">
        <f>+D14+E14+F14+G14</f>
        <v>74212</v>
      </c>
      <c r="I14" s="137">
        <v>258036</v>
      </c>
      <c r="J14" s="19"/>
    </row>
    <row r="15" spans="2:10" x14ac:dyDescent="0.25">
      <c r="B15" s="17"/>
      <c r="C15" s="58"/>
      <c r="D15" s="249"/>
      <c r="E15" s="249"/>
      <c r="F15" s="249"/>
      <c r="G15" s="249"/>
      <c r="H15" s="99"/>
      <c r="I15" s="137">
        <v>0</v>
      </c>
      <c r="J15" s="19"/>
    </row>
    <row r="16" spans="2:10" ht="30" customHeight="1" x14ac:dyDescent="0.25">
      <c r="B16" s="17"/>
      <c r="C16" s="58" t="s">
        <v>185</v>
      </c>
      <c r="D16" s="249"/>
      <c r="E16" s="249">
        <v>654506</v>
      </c>
      <c r="F16" s="249"/>
      <c r="G16" s="249"/>
      <c r="H16" s="99">
        <f>+D16+E16+F16+G16</f>
        <v>654506</v>
      </c>
      <c r="I16" s="137">
        <v>668405</v>
      </c>
      <c r="J16" s="19"/>
    </row>
    <row r="17" spans="2:10" s="22" customFormat="1" ht="30" customHeight="1" x14ac:dyDescent="0.25">
      <c r="B17" s="17"/>
      <c r="C17" s="58"/>
      <c r="D17" s="249"/>
      <c r="E17" s="249"/>
      <c r="F17" s="249"/>
      <c r="G17" s="249"/>
      <c r="H17" s="99"/>
      <c r="I17" s="137">
        <v>0</v>
      </c>
      <c r="J17" s="19"/>
    </row>
    <row r="18" spans="2:10" x14ac:dyDescent="0.25">
      <c r="B18" s="17"/>
      <c r="C18" s="58"/>
      <c r="D18" s="249"/>
      <c r="E18" s="249"/>
      <c r="F18" s="249"/>
      <c r="G18" s="249"/>
      <c r="H18" s="99"/>
      <c r="I18" s="137">
        <v>0</v>
      </c>
      <c r="J18" s="19"/>
    </row>
    <row r="19" spans="2:10" x14ac:dyDescent="0.25">
      <c r="B19" s="17"/>
      <c r="C19" s="65" t="s">
        <v>186</v>
      </c>
      <c r="D19" s="249"/>
      <c r="E19" s="249">
        <v>107993</v>
      </c>
      <c r="F19" s="249"/>
      <c r="G19" s="249"/>
      <c r="H19" s="99">
        <f>+D19+E19+F19+G19</f>
        <v>107993</v>
      </c>
      <c r="I19" s="137">
        <v>110287</v>
      </c>
      <c r="J19" s="19"/>
    </row>
    <row r="20" spans="2:10" x14ac:dyDescent="0.25">
      <c r="B20" s="17"/>
      <c r="C20" s="65"/>
      <c r="D20" s="249"/>
      <c r="E20" s="249"/>
      <c r="F20" s="249"/>
      <c r="G20" s="249"/>
      <c r="H20" s="99"/>
      <c r="I20" s="137">
        <v>0</v>
      </c>
      <c r="J20" s="19"/>
    </row>
    <row r="21" spans="2:10" ht="28.5" x14ac:dyDescent="0.25">
      <c r="B21" s="17"/>
      <c r="C21" s="65" t="s">
        <v>187</v>
      </c>
      <c r="D21" s="249"/>
      <c r="E21" s="249">
        <v>67671</v>
      </c>
      <c r="F21" s="249"/>
      <c r="G21" s="249"/>
      <c r="H21" s="99">
        <f>+D21+E21+F21+G21</f>
        <v>67671</v>
      </c>
      <c r="I21" s="137">
        <v>100047</v>
      </c>
      <c r="J21" s="19"/>
    </row>
    <row r="22" spans="2:10" x14ac:dyDescent="0.25">
      <c r="B22" s="17"/>
      <c r="C22" s="65"/>
      <c r="D22" s="249"/>
      <c r="E22" s="249"/>
      <c r="F22" s="249"/>
      <c r="G22" s="249"/>
      <c r="H22" s="99"/>
      <c r="I22" s="137">
        <v>0</v>
      </c>
      <c r="J22" s="19"/>
    </row>
    <row r="23" spans="2:10" ht="28.5" x14ac:dyDescent="0.25">
      <c r="B23" s="17"/>
      <c r="C23" s="58" t="s">
        <v>188</v>
      </c>
      <c r="D23" s="249"/>
      <c r="E23" s="249"/>
      <c r="F23" s="249"/>
      <c r="G23" s="249"/>
      <c r="H23" s="99"/>
      <c r="I23" s="137">
        <v>0</v>
      </c>
      <c r="J23" s="19"/>
    </row>
    <row r="24" spans="2:10" x14ac:dyDescent="0.25">
      <c r="B24" s="17"/>
      <c r="C24" s="65"/>
      <c r="D24" s="249"/>
      <c r="E24" s="249"/>
      <c r="F24" s="249"/>
      <c r="G24" s="249"/>
      <c r="H24" s="99"/>
      <c r="I24" s="137">
        <v>0</v>
      </c>
      <c r="J24" s="19"/>
    </row>
    <row r="25" spans="2:10" ht="28.5" x14ac:dyDescent="0.25">
      <c r="B25" s="17"/>
      <c r="C25" s="65" t="s">
        <v>189</v>
      </c>
      <c r="D25" s="249"/>
      <c r="E25" s="249"/>
      <c r="F25" s="249"/>
      <c r="G25" s="249"/>
      <c r="H25" s="99">
        <f>+D25+E25+F25+G25</f>
        <v>0</v>
      </c>
      <c r="I25" s="137">
        <v>0</v>
      </c>
      <c r="J25" s="19"/>
    </row>
    <row r="26" spans="2:10" x14ac:dyDescent="0.25">
      <c r="B26" s="17"/>
      <c r="C26" s="65"/>
      <c r="D26" s="249"/>
      <c r="E26" s="249"/>
      <c r="F26" s="249"/>
      <c r="G26" s="249"/>
      <c r="H26" s="99"/>
      <c r="I26" s="137">
        <v>0</v>
      </c>
      <c r="J26" s="19"/>
    </row>
    <row r="27" spans="2:10" x14ac:dyDescent="0.25">
      <c r="B27" s="17"/>
      <c r="C27" s="58" t="s">
        <v>190</v>
      </c>
      <c r="D27" s="249"/>
      <c r="E27" s="249">
        <v>80954</v>
      </c>
      <c r="F27" s="249"/>
      <c r="G27" s="249"/>
      <c r="H27" s="99">
        <f>+D27+E27+F27+G27</f>
        <v>80954</v>
      </c>
      <c r="I27" s="137">
        <v>8859</v>
      </c>
      <c r="J27" s="19"/>
    </row>
    <row r="28" spans="2:10" x14ac:dyDescent="0.25">
      <c r="B28" s="17"/>
      <c r="C28" s="58"/>
      <c r="D28" s="249"/>
      <c r="E28" s="249"/>
      <c r="F28" s="249"/>
      <c r="G28" s="249"/>
      <c r="H28" s="99"/>
      <c r="I28" s="137">
        <v>0</v>
      </c>
      <c r="J28" s="19"/>
    </row>
    <row r="29" spans="2:10" x14ac:dyDescent="0.25">
      <c r="B29" s="17"/>
      <c r="C29" s="58" t="s">
        <v>191</v>
      </c>
      <c r="D29" s="249"/>
      <c r="E29" s="249">
        <v>44427</v>
      </c>
      <c r="F29" s="249"/>
      <c r="G29" s="249"/>
      <c r="H29" s="99">
        <f>+D29+E29+F29+G29</f>
        <v>44427</v>
      </c>
      <c r="I29" s="137">
        <v>92256</v>
      </c>
      <c r="J29" s="19"/>
    </row>
    <row r="30" spans="2:10" x14ac:dyDescent="0.25">
      <c r="B30" s="17"/>
      <c r="C30" s="65"/>
      <c r="D30" s="249"/>
      <c r="E30" s="249"/>
      <c r="F30" s="249"/>
      <c r="G30" s="249"/>
      <c r="H30" s="99"/>
      <c r="I30" s="137">
        <v>0</v>
      </c>
      <c r="J30" s="19"/>
    </row>
    <row r="31" spans="2:10" x14ac:dyDescent="0.25">
      <c r="B31" s="17"/>
      <c r="C31" s="58" t="s">
        <v>192</v>
      </c>
      <c r="D31" s="249"/>
      <c r="E31" s="249">
        <v>2366</v>
      </c>
      <c r="F31" s="249"/>
      <c r="G31" s="249"/>
      <c r="H31" s="99">
        <f>+E31</f>
        <v>2366</v>
      </c>
      <c r="I31" s="137">
        <v>3153</v>
      </c>
      <c r="J31" s="19"/>
    </row>
    <row r="32" spans="2:10" s="22" customFormat="1" x14ac:dyDescent="0.25">
      <c r="B32" s="17"/>
      <c r="C32" s="58"/>
      <c r="D32" s="249"/>
      <c r="E32" s="249"/>
      <c r="F32" s="249"/>
      <c r="G32" s="249"/>
      <c r="H32" s="99"/>
      <c r="I32" s="137">
        <v>0</v>
      </c>
      <c r="J32" s="19"/>
    </row>
    <row r="33" spans="2:10" x14ac:dyDescent="0.25">
      <c r="B33" s="17"/>
      <c r="C33" s="58" t="s">
        <v>248</v>
      </c>
      <c r="D33" s="249"/>
      <c r="E33" s="249">
        <v>465066</v>
      </c>
      <c r="F33" s="249"/>
      <c r="G33" s="249"/>
      <c r="H33" s="99">
        <f>+D33+E33+F33+G33</f>
        <v>465066</v>
      </c>
      <c r="I33" s="137">
        <v>768460</v>
      </c>
      <c r="J33" s="19"/>
    </row>
    <row r="34" spans="2:10" s="22" customFormat="1" x14ac:dyDescent="0.25">
      <c r="B34" s="17"/>
      <c r="C34" s="58"/>
      <c r="D34" s="249"/>
      <c r="E34" s="249"/>
      <c r="F34" s="249"/>
      <c r="G34" s="249"/>
      <c r="H34" s="99">
        <f>+D34+E34+F34+G34</f>
        <v>0</v>
      </c>
      <c r="I34" s="137">
        <v>0</v>
      </c>
      <c r="J34" s="19"/>
    </row>
    <row r="35" spans="2:10" s="22" customFormat="1" x14ac:dyDescent="0.25">
      <c r="B35" s="17"/>
      <c r="C35" s="58" t="s">
        <v>247</v>
      </c>
      <c r="D35" s="249"/>
      <c r="E35" s="249">
        <v>0</v>
      </c>
      <c r="F35" s="249"/>
      <c r="G35" s="249">
        <v>1018805</v>
      </c>
      <c r="H35" s="99">
        <f>+D35+E35+F35+G35</f>
        <v>1018805</v>
      </c>
      <c r="I35" s="137">
        <v>1186863</v>
      </c>
      <c r="J35" s="19"/>
    </row>
    <row r="36" spans="2:10" ht="15.75" thickBot="1" x14ac:dyDescent="0.3">
      <c r="B36" s="17"/>
      <c r="C36" s="65"/>
      <c r="D36" s="255"/>
      <c r="E36" s="197"/>
      <c r="F36" s="197"/>
      <c r="G36" s="6"/>
      <c r="H36" s="5"/>
      <c r="I36" s="47"/>
      <c r="J36" s="19"/>
    </row>
    <row r="37" spans="2:10" ht="15.75" thickBot="1" x14ac:dyDescent="0.3">
      <c r="B37" s="17"/>
      <c r="C37" s="66" t="s">
        <v>94</v>
      </c>
      <c r="D37" s="252">
        <f>SUM(D8:D35)</f>
        <v>1824876</v>
      </c>
      <c r="E37" s="252">
        <f>SUM(E8:E35)</f>
        <v>1574962</v>
      </c>
      <c r="F37" s="252">
        <f>SUM(F8:F35)</f>
        <v>74212</v>
      </c>
      <c r="G37" s="127">
        <f>SUM(G8:G35)</f>
        <v>1463339</v>
      </c>
      <c r="H37" s="127">
        <f>SUM(H8:H35)</f>
        <v>4937389</v>
      </c>
      <c r="I37" s="127"/>
      <c r="J37" s="19"/>
    </row>
    <row r="38" spans="2:10" ht="15.75" thickBot="1" x14ac:dyDescent="0.3">
      <c r="B38" s="17"/>
      <c r="C38" s="63" t="s">
        <v>95</v>
      </c>
      <c r="D38" s="252">
        <v>1860493</v>
      </c>
      <c r="E38" s="252">
        <v>1919321</v>
      </c>
      <c r="F38" s="252">
        <v>258036</v>
      </c>
      <c r="G38" s="138">
        <v>1186863</v>
      </c>
      <c r="H38" s="299"/>
      <c r="I38" s="127">
        <f>SUM(I8:I37)</f>
        <v>5224713</v>
      </c>
      <c r="J38" s="19"/>
    </row>
    <row r="39" spans="2:10" ht="15.75" thickBot="1" x14ac:dyDescent="0.3">
      <c r="B39" s="32"/>
      <c r="C39" s="20"/>
      <c r="D39" s="221"/>
      <c r="E39" s="221"/>
      <c r="F39" s="221"/>
      <c r="G39" s="221"/>
      <c r="H39" s="20"/>
      <c r="I39" s="20"/>
      <c r="J39" s="21"/>
    </row>
    <row r="40" spans="2:10" x14ac:dyDescent="0.25">
      <c r="H40" s="97"/>
    </row>
    <row r="41" spans="2:10" s="22" customFormat="1" x14ac:dyDescent="0.25">
      <c r="D41" s="194"/>
      <c r="E41" s="194"/>
      <c r="F41" s="194"/>
      <c r="G41" s="194"/>
    </row>
    <row r="42" spans="2:10" s="22" customFormat="1" x14ac:dyDescent="0.25">
      <c r="D42" s="194"/>
      <c r="E42" s="194"/>
      <c r="F42" s="194"/>
      <c r="G42" s="194"/>
    </row>
    <row r="43" spans="2:10" x14ac:dyDescent="0.25">
      <c r="H43" s="22"/>
      <c r="I43" s="22"/>
    </row>
    <row r="44" spans="2:10" x14ac:dyDescent="0.25">
      <c r="C44" s="128"/>
      <c r="D44" s="408"/>
      <c r="E44" s="408"/>
      <c r="F44" s="408"/>
      <c r="H44" s="335"/>
      <c r="I44" s="335"/>
      <c r="J44" s="335"/>
    </row>
    <row r="45" spans="2:10" x14ac:dyDescent="0.25">
      <c r="C45" s="128"/>
      <c r="D45" s="408"/>
      <c r="E45" s="408"/>
      <c r="F45" s="408"/>
      <c r="H45" s="264"/>
      <c r="I45" s="262"/>
      <c r="J45" s="262"/>
    </row>
    <row r="48" spans="2:10" x14ac:dyDescent="0.25">
      <c r="E48" s="230"/>
    </row>
  </sheetData>
  <mergeCells count="8">
    <mergeCell ref="D44:F44"/>
    <mergeCell ref="D45:F45"/>
    <mergeCell ref="H5:I5"/>
    <mergeCell ref="C5:G5"/>
    <mergeCell ref="B2:J2"/>
    <mergeCell ref="B3:J3"/>
    <mergeCell ref="B4:J4"/>
    <mergeCell ref="H44:J44"/>
  </mergeCells>
  <printOptions horizontalCentered="1"/>
  <pageMargins left="0.70866141732283472" right="0.70866141732283472" top="1.828125" bottom="0.74803149606299213" header="0.31496062992125984" footer="0.31496062992125984"/>
  <pageSetup scale="65" orientation="portrait" r:id="rId1"/>
  <headerFooter>
    <oddHeader>&amp;C&amp;G</oddHeader>
    <oddFooter>&amp;L25 de Mayo N° 161 e/ Yegros e Independencia Nacional. Tel. 453-394/8&amp;RPágina 14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F30"/>
  <sheetViews>
    <sheetView showGridLines="0" view="pageLayout" topLeftCell="A7" workbookViewId="0">
      <selection activeCell="E13" sqref="E13"/>
    </sheetView>
  </sheetViews>
  <sheetFormatPr baseColWidth="10" defaultRowHeight="15" x14ac:dyDescent="0.25"/>
  <cols>
    <col min="1" max="1" width="2.5703125" customWidth="1"/>
    <col min="2" max="2" width="4.28515625" customWidth="1"/>
    <col min="3" max="3" width="37.85546875" customWidth="1"/>
    <col min="4" max="4" width="18.7109375" customWidth="1"/>
    <col min="5" max="5" width="20.28515625" customWidth="1"/>
    <col min="6" max="6" width="8.85546875" customWidth="1"/>
  </cols>
  <sheetData>
    <row r="1" spans="2:6" ht="16.5" thickBot="1" x14ac:dyDescent="0.3">
      <c r="B1" s="1"/>
      <c r="C1" s="22"/>
      <c r="D1" s="22"/>
      <c r="E1" s="22"/>
      <c r="F1" s="22"/>
    </row>
    <row r="2" spans="2:6" x14ac:dyDescent="0.25">
      <c r="B2" s="14"/>
      <c r="C2" s="15"/>
      <c r="D2" s="15"/>
      <c r="E2" s="15"/>
      <c r="F2" s="4" t="s">
        <v>197</v>
      </c>
    </row>
    <row r="3" spans="2:6" x14ac:dyDescent="0.25">
      <c r="B3" s="376" t="s">
        <v>382</v>
      </c>
      <c r="C3" s="377"/>
      <c r="D3" s="377"/>
      <c r="E3" s="377"/>
      <c r="F3" s="378"/>
    </row>
    <row r="4" spans="2:6" s="22" customFormat="1" x14ac:dyDescent="0.25">
      <c r="B4" s="17"/>
      <c r="C4" s="36"/>
      <c r="D4" s="36"/>
      <c r="E4" s="18"/>
      <c r="F4" s="68"/>
    </row>
    <row r="5" spans="2:6" x14ac:dyDescent="0.25">
      <c r="B5" s="411" t="s">
        <v>407</v>
      </c>
      <c r="C5" s="377"/>
      <c r="D5" s="377"/>
      <c r="E5" s="377"/>
      <c r="F5" s="378"/>
    </row>
    <row r="6" spans="2:6" x14ac:dyDescent="0.25">
      <c r="B6" s="376" t="s">
        <v>194</v>
      </c>
      <c r="C6" s="377"/>
      <c r="D6" s="377"/>
      <c r="E6" s="377"/>
      <c r="F6" s="378"/>
    </row>
    <row r="7" spans="2:6" ht="15.75" thickBot="1" x14ac:dyDescent="0.3">
      <c r="B7" s="17"/>
      <c r="C7" s="9"/>
      <c r="D7" s="36"/>
      <c r="E7" s="36"/>
      <c r="F7" s="69"/>
    </row>
    <row r="8" spans="2:6" ht="15.75" thickBot="1" x14ac:dyDescent="0.3">
      <c r="B8" s="17"/>
      <c r="C8" s="9"/>
      <c r="D8" s="409" t="s">
        <v>195</v>
      </c>
      <c r="E8" s="410"/>
      <c r="F8" s="19"/>
    </row>
    <row r="9" spans="2:6" ht="15.75" thickBot="1" x14ac:dyDescent="0.3">
      <c r="B9" s="17"/>
      <c r="C9" s="66" t="s">
        <v>196</v>
      </c>
      <c r="D9" s="227">
        <v>43830</v>
      </c>
      <c r="E9" s="227">
        <v>43465</v>
      </c>
      <c r="F9" s="19"/>
    </row>
    <row r="10" spans="2:6" x14ac:dyDescent="0.25">
      <c r="B10" s="17"/>
      <c r="C10" s="5"/>
      <c r="D10" s="254"/>
      <c r="E10" s="6"/>
      <c r="F10" s="19"/>
    </row>
    <row r="11" spans="2:6" x14ac:dyDescent="0.25">
      <c r="B11" s="17"/>
      <c r="C11" s="5" t="s">
        <v>267</v>
      </c>
      <c r="D11" s="249">
        <v>12</v>
      </c>
      <c r="E11" s="137">
        <v>14</v>
      </c>
      <c r="F11" s="19"/>
    </row>
    <row r="12" spans="2:6" x14ac:dyDescent="0.25">
      <c r="B12" s="17"/>
      <c r="C12" s="5"/>
      <c r="D12" s="249"/>
      <c r="E12" s="137"/>
      <c r="F12" s="19"/>
    </row>
    <row r="13" spans="2:6" s="22" customFormat="1" x14ac:dyDescent="0.25">
      <c r="B13" s="17"/>
      <c r="C13" s="5" t="s">
        <v>249</v>
      </c>
      <c r="D13" s="249">
        <v>17920663</v>
      </c>
      <c r="E13" s="137">
        <v>15084716</v>
      </c>
      <c r="F13" s="19"/>
    </row>
    <row r="14" spans="2:6" s="22" customFormat="1" x14ac:dyDescent="0.25">
      <c r="B14" s="17"/>
      <c r="C14" s="5"/>
      <c r="D14" s="249"/>
      <c r="E14" s="137"/>
      <c r="F14" s="19"/>
    </row>
    <row r="15" spans="2:6" s="22" customFormat="1" x14ac:dyDescent="0.25">
      <c r="B15" s="17"/>
      <c r="C15" s="5" t="s">
        <v>250</v>
      </c>
      <c r="D15" s="249">
        <v>6031442</v>
      </c>
      <c r="E15" s="137">
        <v>10146787</v>
      </c>
      <c r="F15" s="19"/>
    </row>
    <row r="16" spans="2:6" s="22" customFormat="1" x14ac:dyDescent="0.25">
      <c r="B16" s="17"/>
      <c r="C16" s="5"/>
      <c r="D16" s="249"/>
      <c r="E16" s="137"/>
      <c r="F16" s="19"/>
    </row>
    <row r="17" spans="2:6" s="22" customFormat="1" x14ac:dyDescent="0.25">
      <c r="B17" s="17"/>
      <c r="C17" s="5" t="s">
        <v>251</v>
      </c>
      <c r="D17" s="249">
        <v>1254</v>
      </c>
      <c r="E17" s="137">
        <v>1154</v>
      </c>
      <c r="F17" s="19"/>
    </row>
    <row r="18" spans="2:6" s="22" customFormat="1" x14ac:dyDescent="0.25">
      <c r="B18" s="17"/>
      <c r="C18" s="5"/>
      <c r="D18" s="249"/>
      <c r="E18" s="137"/>
      <c r="F18" s="19"/>
    </row>
    <row r="19" spans="2:6" s="22" customFormat="1" x14ac:dyDescent="0.25">
      <c r="B19" s="17"/>
      <c r="C19" s="5" t="s">
        <v>253</v>
      </c>
      <c r="D19" s="249">
        <v>1690</v>
      </c>
      <c r="E19" s="137">
        <v>1087</v>
      </c>
      <c r="F19" s="19"/>
    </row>
    <row r="20" spans="2:6" s="22" customFormat="1" x14ac:dyDescent="0.25">
      <c r="B20" s="17"/>
      <c r="C20" s="5"/>
      <c r="D20" s="249"/>
      <c r="E20" s="137"/>
      <c r="F20" s="19"/>
    </row>
    <row r="21" spans="2:6" s="22" customFormat="1" x14ac:dyDescent="0.25">
      <c r="B21" s="17"/>
      <c r="C21" s="5" t="s">
        <v>252</v>
      </c>
      <c r="D21" s="305">
        <v>0</v>
      </c>
      <c r="E21" s="300">
        <v>0</v>
      </c>
      <c r="F21" s="19"/>
    </row>
    <row r="22" spans="2:6" s="22" customFormat="1" x14ac:dyDescent="0.25">
      <c r="B22" s="17"/>
      <c r="C22" s="5"/>
      <c r="D22" s="88"/>
      <c r="E22" s="6"/>
      <c r="F22" s="19"/>
    </row>
    <row r="23" spans="2:6" ht="15.75" thickBot="1" x14ac:dyDescent="0.3">
      <c r="B23" s="17"/>
      <c r="C23" s="67" t="s">
        <v>379</v>
      </c>
      <c r="D23" s="306">
        <v>4815</v>
      </c>
      <c r="E23" s="241">
        <v>5701</v>
      </c>
      <c r="F23" s="19"/>
    </row>
    <row r="24" spans="2:6" x14ac:dyDescent="0.25">
      <c r="B24" s="17"/>
      <c r="C24" s="18"/>
      <c r="D24" s="18"/>
      <c r="E24" s="18"/>
      <c r="F24" s="19"/>
    </row>
    <row r="25" spans="2:6" ht="15.75" thickBot="1" x14ac:dyDescent="0.3">
      <c r="B25" s="32"/>
      <c r="C25" s="20"/>
      <c r="D25" s="20"/>
      <c r="E25" s="20"/>
      <c r="F25" s="21"/>
    </row>
    <row r="27" spans="2:6" s="22" customFormat="1" x14ac:dyDescent="0.25"/>
    <row r="28" spans="2:6" s="22" customFormat="1" x14ac:dyDescent="0.25"/>
    <row r="29" spans="2:6" x14ac:dyDescent="0.25">
      <c r="C29" s="402"/>
      <c r="D29" s="402"/>
      <c r="E29" s="402"/>
    </row>
    <row r="30" spans="2:6" x14ac:dyDescent="0.25">
      <c r="C30" s="402"/>
      <c r="D30" s="402"/>
      <c r="E30" s="402"/>
    </row>
  </sheetData>
  <mergeCells count="5">
    <mergeCell ref="C29:E30"/>
    <mergeCell ref="D8:E8"/>
    <mergeCell ref="B3:F3"/>
    <mergeCell ref="B5:F5"/>
    <mergeCell ref="B6:F6"/>
  </mergeCells>
  <printOptions horizontalCentered="1"/>
  <pageMargins left="0.72624999999999995" right="0.70866141732283472" top="2.1345833333333335" bottom="0.74803149606299213" header="0.31496062992125984" footer="0.31496062992125984"/>
  <pageSetup paperSize="9" scale="94" orientation="portrait" r:id="rId1"/>
  <headerFooter>
    <oddHeader>&amp;C&amp;G</oddHeader>
    <oddFooter>&amp;L25 de Mayo N° 161 e/ Yegros e Independencia Nacional. Tel. 453-394/8&amp;RPágina 15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H27"/>
  <sheetViews>
    <sheetView showGridLines="0" view="pageLayout" topLeftCell="A2" zoomScale="70" zoomScalePageLayoutView="70" workbookViewId="0">
      <selection activeCell="B28" sqref="B2:F28"/>
    </sheetView>
  </sheetViews>
  <sheetFormatPr baseColWidth="10" defaultRowHeight="15" x14ac:dyDescent="0.25"/>
  <cols>
    <col min="1" max="1" width="2.85546875" customWidth="1"/>
    <col min="2" max="2" width="18.7109375" customWidth="1"/>
    <col min="3" max="3" width="46.42578125" customWidth="1"/>
    <col min="4" max="4" width="18.140625" customWidth="1"/>
    <col min="5" max="5" width="19.28515625" customWidth="1"/>
    <col min="6" max="6" width="24.28515625" customWidth="1"/>
  </cols>
  <sheetData>
    <row r="1" spans="2:6" ht="16.5" thickBot="1" x14ac:dyDescent="0.3">
      <c r="B1" s="1"/>
      <c r="C1" s="22"/>
      <c r="D1" s="22"/>
      <c r="E1" s="22"/>
      <c r="F1" s="22"/>
    </row>
    <row r="2" spans="2:6" x14ac:dyDescent="0.25">
      <c r="B2" s="14"/>
      <c r="C2" s="15"/>
      <c r="D2" s="15"/>
      <c r="E2" s="15"/>
      <c r="F2" s="4" t="s">
        <v>198</v>
      </c>
    </row>
    <row r="3" spans="2:6" x14ac:dyDescent="0.25">
      <c r="B3" s="376" t="s">
        <v>382</v>
      </c>
      <c r="C3" s="377"/>
      <c r="D3" s="377"/>
      <c r="E3" s="377"/>
      <c r="F3" s="378"/>
    </row>
    <row r="4" spans="2:6" x14ac:dyDescent="0.25">
      <c r="B4" s="17"/>
      <c r="C4" s="36"/>
      <c r="D4" s="36"/>
      <c r="E4" s="18"/>
      <c r="F4" s="68"/>
    </row>
    <row r="5" spans="2:6" x14ac:dyDescent="0.25">
      <c r="B5" s="376" t="s">
        <v>412</v>
      </c>
      <c r="C5" s="377"/>
      <c r="D5" s="377"/>
      <c r="E5" s="377"/>
      <c r="F5" s="378"/>
    </row>
    <row r="6" spans="2:6" x14ac:dyDescent="0.25">
      <c r="B6" s="376" t="s">
        <v>199</v>
      </c>
      <c r="C6" s="377"/>
      <c r="D6" s="377"/>
      <c r="E6" s="377"/>
      <c r="F6" s="378"/>
    </row>
    <row r="7" spans="2:6" ht="15.75" thickBot="1" x14ac:dyDescent="0.3">
      <c r="B7" s="17"/>
      <c r="C7" s="9"/>
      <c r="D7" s="36"/>
      <c r="E7" s="36"/>
      <c r="F7" s="69"/>
    </row>
    <row r="8" spans="2:6" ht="15.75" thickBot="1" x14ac:dyDescent="0.3">
      <c r="B8" s="17"/>
      <c r="C8" s="9"/>
      <c r="D8" s="412" t="s">
        <v>195</v>
      </c>
      <c r="E8" s="413"/>
      <c r="F8" s="19"/>
    </row>
    <row r="9" spans="2:6" ht="41.25" customHeight="1" thickBot="1" x14ac:dyDescent="0.3">
      <c r="B9" s="17"/>
      <c r="C9" s="131" t="s">
        <v>200</v>
      </c>
      <c r="D9" s="64" t="s">
        <v>145</v>
      </c>
      <c r="E9" s="64" t="s">
        <v>146</v>
      </c>
      <c r="F9" s="19"/>
    </row>
    <row r="10" spans="2:6" x14ac:dyDescent="0.25">
      <c r="B10" s="17"/>
      <c r="C10" s="5"/>
      <c r="D10" s="45"/>
      <c r="E10" s="6"/>
      <c r="F10" s="19"/>
    </row>
    <row r="11" spans="2:6" x14ac:dyDescent="0.25">
      <c r="B11" s="17"/>
      <c r="C11" s="5" t="s">
        <v>201</v>
      </c>
      <c r="D11" s="132">
        <v>1.55</v>
      </c>
      <c r="E11" s="132">
        <f>+BALANCE!D15/BALANCE!G17</f>
        <v>1.592026381600087</v>
      </c>
      <c r="F11" s="19"/>
    </row>
    <row r="12" spans="2:6" x14ac:dyDescent="0.25">
      <c r="B12" s="17"/>
      <c r="C12" s="5"/>
      <c r="D12" s="133"/>
      <c r="E12" s="134"/>
      <c r="F12" s="19"/>
    </row>
    <row r="13" spans="2:6" x14ac:dyDescent="0.25">
      <c r="B13" s="17"/>
      <c r="C13" s="59"/>
      <c r="D13" s="133"/>
      <c r="E13" s="134"/>
      <c r="F13" s="19"/>
    </row>
    <row r="14" spans="2:6" x14ac:dyDescent="0.25">
      <c r="B14" s="17"/>
      <c r="C14" s="59" t="s">
        <v>202</v>
      </c>
      <c r="D14" s="133">
        <v>0.7</v>
      </c>
      <c r="E14" s="134">
        <f>+BALANCE!G27/BALANCE!G35</f>
        <v>2.6803126673917115</v>
      </c>
      <c r="F14" s="19"/>
    </row>
    <row r="15" spans="2:6" x14ac:dyDescent="0.25">
      <c r="B15" s="17"/>
      <c r="C15" s="59"/>
      <c r="D15" s="46"/>
      <c r="E15" s="6"/>
      <c r="F15" s="19"/>
    </row>
    <row r="16" spans="2:6" x14ac:dyDescent="0.25">
      <c r="B16" s="17"/>
      <c r="C16" s="57"/>
      <c r="D16" s="46"/>
      <c r="E16" s="6"/>
      <c r="F16" s="19"/>
    </row>
    <row r="17" spans="2:8" x14ac:dyDescent="0.25">
      <c r="B17" s="17"/>
      <c r="C17" s="57" t="s">
        <v>203</v>
      </c>
      <c r="D17" s="135">
        <f>(+'ESTADO DE RESULTADO'!D26+'ESTADO DE RESULTADO'!D25)/(BALANCE!F35-BALANCE!F34)</f>
        <v>7.0284395665683244E-2</v>
      </c>
      <c r="E17" s="135">
        <f>(+'ESTADO DE RESULTADO'!E26+'ESTADO DE RESULTADO'!E25)/(BALANCE!G35-BALANCE!G34)</f>
        <v>0.11697393312767376</v>
      </c>
      <c r="F17" s="19"/>
    </row>
    <row r="18" spans="2:8" ht="15.75" thickBot="1" x14ac:dyDescent="0.3">
      <c r="B18" s="17"/>
      <c r="C18" s="57"/>
      <c r="D18" s="46"/>
      <c r="E18" s="6"/>
      <c r="F18" s="19"/>
    </row>
    <row r="19" spans="2:8" ht="100.5" customHeight="1" thickBot="1" x14ac:dyDescent="0.3">
      <c r="B19" s="17"/>
      <c r="C19" s="70" t="s">
        <v>206</v>
      </c>
      <c r="D19" s="71" t="s">
        <v>204</v>
      </c>
      <c r="E19" s="72" t="s">
        <v>205</v>
      </c>
      <c r="F19" s="19"/>
    </row>
    <row r="20" spans="2:8" x14ac:dyDescent="0.25">
      <c r="B20" s="17"/>
      <c r="C20" s="18"/>
      <c r="D20" s="18"/>
      <c r="E20" s="18"/>
      <c r="F20" s="19"/>
    </row>
    <row r="21" spans="2:8" ht="15.75" thickBot="1" x14ac:dyDescent="0.3">
      <c r="B21" s="32"/>
      <c r="C21" s="20"/>
      <c r="D21" s="20"/>
      <c r="E21" s="20"/>
      <c r="F21" s="21"/>
    </row>
    <row r="23" spans="2:8" s="22" customFormat="1" x14ac:dyDescent="0.25"/>
    <row r="24" spans="2:8" s="22" customFormat="1" x14ac:dyDescent="0.25"/>
    <row r="25" spans="2:8" x14ac:dyDescent="0.25">
      <c r="B25" s="402"/>
      <c r="C25" s="402"/>
      <c r="D25" s="402"/>
      <c r="E25" s="402"/>
      <c r="F25" s="402"/>
    </row>
    <row r="26" spans="2:8" x14ac:dyDescent="0.25">
      <c r="B26" s="402"/>
      <c r="C26" s="402"/>
      <c r="D26" s="402"/>
      <c r="E26" s="402"/>
      <c r="F26" s="402"/>
      <c r="G26" s="194"/>
      <c r="H26" s="192"/>
    </row>
    <row r="27" spans="2:8" x14ac:dyDescent="0.25">
      <c r="B27" s="402"/>
      <c r="C27" s="402"/>
      <c r="D27" s="402"/>
      <c r="E27" s="402"/>
      <c r="F27" s="402"/>
      <c r="G27" s="22"/>
      <c r="H27" s="22"/>
    </row>
  </sheetData>
  <mergeCells count="5">
    <mergeCell ref="D8:E8"/>
    <mergeCell ref="B3:F3"/>
    <mergeCell ref="B5:F5"/>
    <mergeCell ref="B6:F6"/>
    <mergeCell ref="B25:F27"/>
  </mergeCells>
  <printOptions horizontalCentered="1"/>
  <pageMargins left="0.70866141732283472" right="0.70866141732283472" top="2.113690476190476" bottom="0.74803149606299213" header="0.31496062992125984" footer="0.31496062992125984"/>
  <pageSetup paperSize="9" scale="67" orientation="portrait" r:id="rId1"/>
  <headerFooter>
    <oddHeader>&amp;C&amp;G</oddHeader>
    <oddFooter>&amp;L25 de Mayo N° 161 e/ Yegros e Independencia Nacional. Tel. 453-394/8&amp;RPágina 16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H30"/>
  <sheetViews>
    <sheetView showGridLines="0" view="pageLayout" zoomScale="70" zoomScalePageLayoutView="70" workbookViewId="0">
      <selection activeCell="E19" sqref="E19"/>
    </sheetView>
  </sheetViews>
  <sheetFormatPr baseColWidth="10" defaultColWidth="9.140625" defaultRowHeight="15" x14ac:dyDescent="0.25"/>
  <cols>
    <col min="1" max="1" width="2.28515625" style="139" customWidth="1"/>
    <col min="2" max="2" width="56" style="139" customWidth="1"/>
    <col min="3" max="3" width="18.140625" style="139" customWidth="1"/>
    <col min="4" max="4" width="15" style="139" customWidth="1"/>
    <col min="5" max="5" width="19.42578125" style="139" customWidth="1"/>
    <col min="6" max="7" width="7.140625" style="139" customWidth="1"/>
    <col min="8" max="8" width="12.5703125" style="139" bestFit="1" customWidth="1"/>
    <col min="9" max="16384" width="9.140625" style="139"/>
  </cols>
  <sheetData>
    <row r="2" spans="1:8" x14ac:dyDescent="0.25">
      <c r="B2" s="414" t="s">
        <v>384</v>
      </c>
      <c r="C2" s="414"/>
      <c r="D2" s="414"/>
      <c r="E2" s="414"/>
    </row>
    <row r="3" spans="1:8" x14ac:dyDescent="0.25">
      <c r="B3" s="414"/>
      <c r="C3" s="414"/>
      <c r="D3" s="414"/>
      <c r="E3" s="414"/>
    </row>
    <row r="4" spans="1:8" x14ac:dyDescent="0.25">
      <c r="B4" s="419" t="s">
        <v>197</v>
      </c>
      <c r="C4" s="419"/>
      <c r="D4" s="419"/>
      <c r="E4" s="419"/>
    </row>
    <row r="5" spans="1:8" x14ac:dyDescent="0.25">
      <c r="A5" s="140"/>
      <c r="B5" s="416" t="s">
        <v>408</v>
      </c>
      <c r="C5" s="416"/>
      <c r="D5" s="416"/>
      <c r="E5" s="416"/>
      <c r="F5" s="141"/>
    </row>
    <row r="6" spans="1:8" x14ac:dyDescent="0.25">
      <c r="B6" s="142"/>
      <c r="C6" s="53"/>
      <c r="D6" s="53"/>
      <c r="E6" s="53"/>
    </row>
    <row r="7" spans="1:8" x14ac:dyDescent="0.25">
      <c r="B7" s="416" t="s">
        <v>254</v>
      </c>
      <c r="C7" s="416" t="s">
        <v>255</v>
      </c>
      <c r="D7" s="416" t="s">
        <v>256</v>
      </c>
      <c r="E7" s="416"/>
      <c r="F7" s="53"/>
    </row>
    <row r="8" spans="1:8" x14ac:dyDescent="0.25">
      <c r="B8" s="416"/>
      <c r="C8" s="416"/>
      <c r="D8" s="143" t="s">
        <v>257</v>
      </c>
      <c r="E8" s="143" t="s">
        <v>258</v>
      </c>
      <c r="F8" s="53"/>
    </row>
    <row r="9" spans="1:8" x14ac:dyDescent="0.25">
      <c r="B9" s="144" t="s">
        <v>259</v>
      </c>
      <c r="C9" s="96">
        <v>11686749</v>
      </c>
      <c r="D9" s="151">
        <v>0</v>
      </c>
      <c r="E9" s="151"/>
      <c r="F9" s="53"/>
    </row>
    <row r="10" spans="1:8" x14ac:dyDescent="0.25">
      <c r="B10" s="151" t="s">
        <v>260</v>
      </c>
      <c r="C10" s="151"/>
      <c r="D10" s="151"/>
      <c r="E10" s="151"/>
      <c r="F10" s="53"/>
    </row>
    <row r="11" spans="1:8" x14ac:dyDescent="0.25">
      <c r="B11" s="145" t="s">
        <v>261</v>
      </c>
      <c r="C11" s="323"/>
      <c r="D11" s="144"/>
      <c r="E11" s="144"/>
    </row>
    <row r="12" spans="1:8" x14ac:dyDescent="0.25">
      <c r="B12" s="145" t="s">
        <v>262</v>
      </c>
      <c r="C12" s="323">
        <v>638798</v>
      </c>
      <c r="D12" s="146"/>
      <c r="E12" s="147"/>
      <c r="F12" s="53"/>
    </row>
    <row r="13" spans="1:8" x14ac:dyDescent="0.25">
      <c r="B13" s="145" t="s">
        <v>263</v>
      </c>
      <c r="C13" s="86">
        <v>5595116</v>
      </c>
      <c r="D13" s="146">
        <v>929774</v>
      </c>
      <c r="E13" s="147">
        <f>+D13/C13</f>
        <v>0.16617600064055865</v>
      </c>
      <c r="F13" s="148"/>
      <c r="G13" s="148"/>
    </row>
    <row r="14" spans="1:8" x14ac:dyDescent="0.25">
      <c r="B14" s="144" t="s">
        <v>264</v>
      </c>
      <c r="C14" s="149">
        <f>SUM(C11:C13)</f>
        <v>6233914</v>
      </c>
      <c r="D14" s="146">
        <f>+D13</f>
        <v>929774</v>
      </c>
      <c r="E14" s="151"/>
      <c r="F14" s="53"/>
      <c r="H14" s="261"/>
    </row>
    <row r="15" spans="1:8" ht="4.5" customHeight="1" x14ac:dyDescent="0.25">
      <c r="B15" s="144"/>
      <c r="C15" s="144"/>
      <c r="D15" s="144"/>
      <c r="E15" s="144"/>
    </row>
    <row r="16" spans="1:8" x14ac:dyDescent="0.25">
      <c r="B16" s="144" t="s">
        <v>409</v>
      </c>
      <c r="C16" s="415">
        <f>+C9+C14</f>
        <v>17920663</v>
      </c>
      <c r="D16" s="416"/>
      <c r="E16" s="416"/>
    </row>
    <row r="17" spans="2:6" x14ac:dyDescent="0.25">
      <c r="B17" s="150" t="s">
        <v>413</v>
      </c>
      <c r="C17" s="415">
        <f>+D14</f>
        <v>929774</v>
      </c>
      <c r="D17" s="416"/>
      <c r="E17" s="416"/>
    </row>
    <row r="18" spans="2:6" x14ac:dyDescent="0.25">
      <c r="B18" s="150" t="s">
        <v>410</v>
      </c>
      <c r="C18" s="415">
        <f>+C16-C17</f>
        <v>16990889</v>
      </c>
      <c r="D18" s="416"/>
      <c r="E18" s="416"/>
    </row>
    <row r="19" spans="2:6" x14ac:dyDescent="0.25">
      <c r="B19" s="142"/>
      <c r="C19" s="142"/>
      <c r="D19" s="142"/>
      <c r="E19" s="301">
        <f>+C17/C16</f>
        <v>5.1882790273998232E-2</v>
      </c>
    </row>
    <row r="20" spans="2:6" x14ac:dyDescent="0.25">
      <c r="B20" s="144" t="s">
        <v>265</v>
      </c>
      <c r="C20" s="416"/>
      <c r="D20" s="416"/>
      <c r="E20" s="416"/>
    </row>
    <row r="21" spans="2:6" x14ac:dyDescent="0.25">
      <c r="B21" s="144" t="s">
        <v>266</v>
      </c>
      <c r="C21" s="416"/>
      <c r="D21" s="416"/>
      <c r="E21" s="416"/>
    </row>
    <row r="22" spans="2:6" x14ac:dyDescent="0.25">
      <c r="B22" s="145" t="s">
        <v>261</v>
      </c>
      <c r="C22" s="418" t="s">
        <v>350</v>
      </c>
      <c r="D22" s="418"/>
      <c r="E22" s="418"/>
    </row>
    <row r="23" spans="2:6" x14ac:dyDescent="0.25">
      <c r="B23" s="145" t="s">
        <v>262</v>
      </c>
      <c r="C23" s="418"/>
      <c r="D23" s="418"/>
      <c r="E23" s="418"/>
    </row>
    <row r="24" spans="2:6" x14ac:dyDescent="0.25">
      <c r="B24" s="145" t="s">
        <v>263</v>
      </c>
      <c r="C24" s="418" t="s">
        <v>351</v>
      </c>
      <c r="D24" s="418"/>
      <c r="E24" s="418"/>
    </row>
    <row r="27" spans="2:6" x14ac:dyDescent="0.25">
      <c r="B27" s="417"/>
      <c r="C27" s="417"/>
      <c r="D27" s="417"/>
      <c r="E27" s="417"/>
    </row>
    <row r="28" spans="2:6" x14ac:dyDescent="0.25">
      <c r="B28" s="417"/>
      <c r="C28" s="417"/>
      <c r="D28" s="417"/>
      <c r="E28" s="417"/>
    </row>
    <row r="29" spans="2:6" x14ac:dyDescent="0.25">
      <c r="B29" s="263"/>
      <c r="C29" s="304"/>
      <c r="D29" s="192"/>
      <c r="E29" s="192"/>
      <c r="F29" s="192"/>
    </row>
    <row r="30" spans="2:6" x14ac:dyDescent="0.25">
      <c r="B30" s="263"/>
      <c r="C30" s="302"/>
      <c r="D30" s="303"/>
      <c r="E30" s="302"/>
      <c r="F30" s="302"/>
    </row>
  </sheetData>
  <mergeCells count="15">
    <mergeCell ref="B27:E28"/>
    <mergeCell ref="C22:E22"/>
    <mergeCell ref="C23:E23"/>
    <mergeCell ref="C24:E24"/>
    <mergeCell ref="B4:E4"/>
    <mergeCell ref="B5:E5"/>
    <mergeCell ref="B7:B8"/>
    <mergeCell ref="C7:C8"/>
    <mergeCell ref="D7:E7"/>
    <mergeCell ref="C16:E16"/>
    <mergeCell ref="B2:E2"/>
    <mergeCell ref="B3:E3"/>
    <mergeCell ref="C17:E17"/>
    <mergeCell ref="C18:E18"/>
    <mergeCell ref="C20:E21"/>
  </mergeCells>
  <printOptions horizontalCentered="1"/>
  <pageMargins left="0.79943181818181819" right="0.70866141732283472" top="1.9875" bottom="0.74803149606299213" header="0.31496062992125984" footer="0.31496062992125984"/>
  <pageSetup paperSize="9" scale="62" orientation="portrait" r:id="rId1"/>
  <headerFooter>
    <oddHeader>&amp;L&amp;G</oddHeader>
    <oddFooter>&amp;L25 de Mayo N° 161 e/ Yegros e Independencia Nacional. Tel. 453-394/8&amp;RPágina 17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H84"/>
  <sheetViews>
    <sheetView showGridLines="0" showRowColHeaders="0" view="pageLayout" topLeftCell="A7" zoomScale="70" zoomScalePageLayoutView="70" workbookViewId="0">
      <selection activeCell="E9" sqref="E9"/>
    </sheetView>
  </sheetViews>
  <sheetFormatPr baseColWidth="10" defaultRowHeight="15" x14ac:dyDescent="0.25"/>
  <cols>
    <col min="1" max="1" width="11.42578125" style="194"/>
    <col min="2" max="2" width="43.42578125" style="194" customWidth="1"/>
    <col min="3" max="3" width="17" style="194" bestFit="1" customWidth="1"/>
    <col min="4" max="4" width="16.140625" style="194" customWidth="1"/>
    <col min="5" max="5" width="33.28515625" style="194" bestFit="1" customWidth="1"/>
    <col min="6" max="7" width="16.140625" style="194" bestFit="1" customWidth="1"/>
    <col min="8" max="16384" width="11.42578125" style="194"/>
  </cols>
  <sheetData>
    <row r="2" spans="2:8" ht="15.75" thickBot="1" x14ac:dyDescent="0.3">
      <c r="B2" s="195"/>
      <c r="C2" s="195"/>
      <c r="D2" s="195"/>
      <c r="E2" s="195"/>
      <c r="F2" s="195"/>
      <c r="G2" s="195"/>
      <c r="H2" s="195"/>
    </row>
    <row r="3" spans="2:8" x14ac:dyDescent="0.25">
      <c r="B3" s="340" t="s">
        <v>382</v>
      </c>
      <c r="C3" s="341"/>
      <c r="D3" s="341"/>
      <c r="E3" s="341"/>
      <c r="F3" s="341"/>
      <c r="G3" s="341"/>
      <c r="H3" s="342"/>
    </row>
    <row r="4" spans="2:8" x14ac:dyDescent="0.25">
      <c r="B4" s="56"/>
      <c r="C4" s="196"/>
      <c r="D4" s="196"/>
      <c r="E4" s="196"/>
      <c r="F4" s="196"/>
      <c r="G4" s="196"/>
      <c r="H4" s="197"/>
    </row>
    <row r="5" spans="2:8" x14ac:dyDescent="0.25">
      <c r="B5" s="337" t="s">
        <v>396</v>
      </c>
      <c r="C5" s="338"/>
      <c r="D5" s="338"/>
      <c r="E5" s="338"/>
      <c r="F5" s="338"/>
      <c r="G5" s="338"/>
      <c r="H5" s="339"/>
    </row>
    <row r="6" spans="2:8" x14ac:dyDescent="0.25">
      <c r="B6" s="343" t="s">
        <v>10</v>
      </c>
      <c r="C6" s="344"/>
      <c r="D6" s="344"/>
      <c r="E6" s="344"/>
      <c r="F6" s="344"/>
      <c r="G6" s="344"/>
      <c r="H6" s="345"/>
    </row>
    <row r="7" spans="2:8" ht="15.75" thickBot="1" x14ac:dyDescent="0.3">
      <c r="B7" s="56"/>
      <c r="C7" s="196"/>
      <c r="D7" s="196"/>
      <c r="E7" s="196"/>
      <c r="F7" s="196"/>
      <c r="G7" s="196"/>
      <c r="H7" s="197"/>
    </row>
    <row r="8" spans="2:8" ht="15.75" thickBot="1" x14ac:dyDescent="0.3">
      <c r="B8" s="198" t="s">
        <v>11</v>
      </c>
      <c r="C8" s="199">
        <v>43830</v>
      </c>
      <c r="D8" s="199">
        <v>43465</v>
      </c>
      <c r="E8" s="200" t="s">
        <v>17</v>
      </c>
      <c r="F8" s="199">
        <v>43830</v>
      </c>
      <c r="G8" s="199">
        <v>43465</v>
      </c>
      <c r="H8" s="197"/>
    </row>
    <row r="9" spans="2:8" x14ac:dyDescent="0.25">
      <c r="B9" s="198" t="s">
        <v>12</v>
      </c>
      <c r="C9" s="88"/>
      <c r="D9" s="88"/>
      <c r="E9" s="200" t="s">
        <v>18</v>
      </c>
      <c r="F9" s="88"/>
      <c r="G9" s="88"/>
      <c r="H9" s="197"/>
    </row>
    <row r="10" spans="2:8" x14ac:dyDescent="0.25">
      <c r="B10" s="56" t="s">
        <v>362</v>
      </c>
      <c r="C10" s="193">
        <v>46718</v>
      </c>
      <c r="D10" s="193">
        <v>148345</v>
      </c>
      <c r="E10" s="196" t="s">
        <v>369</v>
      </c>
      <c r="F10" s="193">
        <v>4693043</v>
      </c>
      <c r="G10" s="193">
        <v>188660</v>
      </c>
      <c r="H10" s="197"/>
    </row>
    <row r="11" spans="2:8" x14ac:dyDescent="0.25">
      <c r="B11" s="56" t="s">
        <v>363</v>
      </c>
      <c r="C11" s="193"/>
      <c r="D11" s="193"/>
      <c r="E11" s="196" t="s">
        <v>370</v>
      </c>
      <c r="F11" s="193"/>
      <c r="G11" s="193">
        <v>3603597</v>
      </c>
      <c r="H11" s="197"/>
    </row>
    <row r="12" spans="2:8" x14ac:dyDescent="0.25">
      <c r="B12" s="56" t="s">
        <v>364</v>
      </c>
      <c r="C12" s="193">
        <v>7696124</v>
      </c>
      <c r="D12" s="193">
        <v>6227644</v>
      </c>
      <c r="E12" s="196" t="s">
        <v>376</v>
      </c>
      <c r="F12" s="193">
        <v>18921</v>
      </c>
      <c r="G12" s="193">
        <v>14481</v>
      </c>
      <c r="H12" s="197"/>
    </row>
    <row r="13" spans="2:8" x14ac:dyDescent="0.25">
      <c r="B13" s="56" t="s">
        <v>365</v>
      </c>
      <c r="C13" s="193">
        <v>270759</v>
      </c>
      <c r="D13" s="193">
        <v>324747</v>
      </c>
      <c r="E13" s="196" t="s">
        <v>377</v>
      </c>
      <c r="F13" s="193">
        <v>259912</v>
      </c>
      <c r="G13" s="193">
        <v>246668</v>
      </c>
      <c r="H13" s="197"/>
    </row>
    <row r="14" spans="2:8" ht="15.75" thickBot="1" x14ac:dyDescent="0.3">
      <c r="B14" s="56" t="s">
        <v>366</v>
      </c>
      <c r="C14" s="193">
        <v>7818</v>
      </c>
      <c r="D14" s="193">
        <v>7818</v>
      </c>
      <c r="E14" s="196" t="s">
        <v>19</v>
      </c>
      <c r="F14" s="193"/>
      <c r="G14" s="193"/>
      <c r="H14" s="197"/>
    </row>
    <row r="15" spans="2:8" ht="15.75" thickBot="1" x14ac:dyDescent="0.3">
      <c r="B15" s="56" t="s">
        <v>13</v>
      </c>
      <c r="C15" s="201">
        <f>SUM(C10:C14)</f>
        <v>8021419</v>
      </c>
      <c r="D15" s="201">
        <f>SUM(D9:D14)</f>
        <v>6708554</v>
      </c>
      <c r="E15" s="196" t="s">
        <v>371</v>
      </c>
      <c r="F15" s="193">
        <v>200000</v>
      </c>
      <c r="G15" s="193">
        <v>160440</v>
      </c>
      <c r="H15" s="197"/>
    </row>
    <row r="16" spans="2:8" ht="15.75" thickBot="1" x14ac:dyDescent="0.3">
      <c r="B16" s="217"/>
      <c r="C16" s="242"/>
      <c r="D16" s="242"/>
      <c r="E16" s="196" t="s">
        <v>372</v>
      </c>
      <c r="F16" s="88"/>
      <c r="G16" s="88"/>
      <c r="H16" s="197"/>
    </row>
    <row r="17" spans="2:8" ht="15.75" thickBot="1" x14ac:dyDescent="0.3">
      <c r="B17" s="56"/>
      <c r="C17" s="88"/>
      <c r="D17" s="197"/>
      <c r="E17" s="196" t="s">
        <v>20</v>
      </c>
      <c r="F17" s="201">
        <f>SUM(F10:F16)</f>
        <v>5171876</v>
      </c>
      <c r="G17" s="201">
        <f>SUM(G10:G16)</f>
        <v>4213846</v>
      </c>
      <c r="H17" s="197"/>
    </row>
    <row r="18" spans="2:8" x14ac:dyDescent="0.25">
      <c r="B18" s="56"/>
      <c r="C18" s="88"/>
      <c r="D18" s="197"/>
      <c r="E18" s="196"/>
      <c r="F18" s="88"/>
      <c r="G18" s="88"/>
      <c r="H18" s="197"/>
    </row>
    <row r="19" spans="2:8" x14ac:dyDescent="0.25">
      <c r="B19" s="56"/>
      <c r="C19" s="88"/>
      <c r="D19" s="197"/>
      <c r="E19" s="196"/>
      <c r="F19" s="88"/>
      <c r="G19" s="88"/>
      <c r="H19" s="197"/>
    </row>
    <row r="20" spans="2:8" x14ac:dyDescent="0.25">
      <c r="B20" s="198" t="s">
        <v>14</v>
      </c>
      <c r="C20" s="88"/>
      <c r="D20" s="197"/>
      <c r="E20" s="200" t="s">
        <v>21</v>
      </c>
      <c r="F20" s="88"/>
      <c r="G20" s="88"/>
      <c r="H20" s="197"/>
    </row>
    <row r="21" spans="2:8" x14ac:dyDescent="0.25">
      <c r="B21" s="56" t="s">
        <v>364</v>
      </c>
      <c r="C21" s="193">
        <v>10224539</v>
      </c>
      <c r="D21" s="274">
        <v>8857070</v>
      </c>
      <c r="E21" s="196" t="s">
        <v>369</v>
      </c>
      <c r="F21" s="193">
        <v>1490431</v>
      </c>
      <c r="G21" s="193"/>
      <c r="H21" s="197"/>
    </row>
    <row r="22" spans="2:8" x14ac:dyDescent="0.25">
      <c r="B22" s="56" t="s">
        <v>365</v>
      </c>
      <c r="C22" s="193"/>
      <c r="D22" s="274"/>
      <c r="E22" s="196" t="s">
        <v>370</v>
      </c>
      <c r="F22" s="193"/>
      <c r="G22" s="193">
        <v>6543190</v>
      </c>
      <c r="H22" s="197"/>
    </row>
    <row r="23" spans="2:8" x14ac:dyDescent="0.25">
      <c r="B23" s="203" t="s">
        <v>345</v>
      </c>
      <c r="C23" s="193"/>
      <c r="D23" s="274"/>
      <c r="E23" s="196" t="s">
        <v>372</v>
      </c>
      <c r="F23" s="193">
        <v>929774</v>
      </c>
      <c r="G23" s="193">
        <v>781769</v>
      </c>
      <c r="H23" s="197"/>
    </row>
    <row r="24" spans="2:8" x14ac:dyDescent="0.25">
      <c r="B24" s="56" t="s">
        <v>367</v>
      </c>
      <c r="C24" s="193">
        <v>174034</v>
      </c>
      <c r="D24" s="274">
        <v>210837</v>
      </c>
      <c r="E24" s="196"/>
      <c r="F24" s="88"/>
      <c r="G24" s="88"/>
      <c r="H24" s="197"/>
    </row>
    <row r="25" spans="2:8" ht="15.75" thickBot="1" x14ac:dyDescent="0.3">
      <c r="B25" s="56" t="s">
        <v>368</v>
      </c>
      <c r="C25" s="193"/>
      <c r="D25" s="274"/>
      <c r="E25" s="196"/>
      <c r="F25" s="88"/>
      <c r="G25" s="88"/>
      <c r="H25" s="197"/>
    </row>
    <row r="26" spans="2:8" ht="15.75" thickBot="1" x14ac:dyDescent="0.3">
      <c r="B26" s="56" t="s">
        <v>366</v>
      </c>
      <c r="C26" s="193">
        <v>73336</v>
      </c>
      <c r="D26" s="274">
        <v>67366</v>
      </c>
      <c r="E26" s="204" t="s">
        <v>22</v>
      </c>
      <c r="F26" s="201">
        <f>SUM(F21:F25)</f>
        <v>2420205</v>
      </c>
      <c r="G26" s="201">
        <f>SUM(G21:G25)</f>
        <v>7324959</v>
      </c>
      <c r="H26" s="197"/>
    </row>
    <row r="27" spans="2:8" ht="15.75" thickBot="1" x14ac:dyDescent="0.3">
      <c r="B27" s="217"/>
      <c r="C27" s="217"/>
      <c r="D27" s="219"/>
      <c r="E27" s="196" t="s">
        <v>23</v>
      </c>
      <c r="F27" s="201">
        <f>+F17+F26</f>
        <v>7592081</v>
      </c>
      <c r="G27" s="201">
        <f>+G17+G26</f>
        <v>11538805</v>
      </c>
      <c r="H27" s="197"/>
    </row>
    <row r="28" spans="2:8" ht="15.75" thickBot="1" x14ac:dyDescent="0.3">
      <c r="B28" s="56" t="s">
        <v>15</v>
      </c>
      <c r="C28" s="201">
        <f>SUM(C21:C26)</f>
        <v>10471909</v>
      </c>
      <c r="D28" s="275">
        <f>SUM(D21:D26)</f>
        <v>9135273</v>
      </c>
      <c r="E28" s="196"/>
      <c r="F28" s="88"/>
      <c r="G28" s="88"/>
      <c r="H28" s="197"/>
    </row>
    <row r="29" spans="2:8" ht="15.75" thickBot="1" x14ac:dyDescent="0.3">
      <c r="B29" s="56" t="s">
        <v>16</v>
      </c>
      <c r="C29" s="201">
        <f>+C15+C28</f>
        <v>18493328</v>
      </c>
      <c r="D29" s="201">
        <f>+D15+D28</f>
        <v>15843827</v>
      </c>
      <c r="E29" s="200" t="s">
        <v>24</v>
      </c>
      <c r="F29" s="88"/>
      <c r="G29" s="88"/>
      <c r="H29" s="197"/>
    </row>
    <row r="30" spans="2:8" x14ac:dyDescent="0.25">
      <c r="B30" s="213"/>
      <c r="E30" s="196" t="s">
        <v>373</v>
      </c>
      <c r="F30" s="193">
        <v>10200000</v>
      </c>
      <c r="G30" s="193">
        <v>3100000</v>
      </c>
      <c r="H30" s="197"/>
    </row>
    <row r="31" spans="2:8" x14ac:dyDescent="0.25">
      <c r="B31" s="56"/>
      <c r="C31" s="205"/>
      <c r="D31" s="205"/>
      <c r="E31" s="196" t="s">
        <v>219</v>
      </c>
      <c r="F31" s="193">
        <v>49613</v>
      </c>
      <c r="G31" s="193"/>
      <c r="H31" s="197"/>
    </row>
    <row r="32" spans="2:8" x14ac:dyDescent="0.25">
      <c r="B32" s="56"/>
      <c r="C32" s="205"/>
      <c r="D32" s="205"/>
      <c r="E32" s="196" t="s">
        <v>220</v>
      </c>
      <c r="F32" s="193">
        <v>178605</v>
      </c>
      <c r="G32" s="193">
        <v>147560</v>
      </c>
      <c r="H32" s="197"/>
    </row>
    <row r="33" spans="2:8" x14ac:dyDescent="0.25">
      <c r="B33" s="56"/>
      <c r="C33" s="205"/>
      <c r="D33" s="205"/>
      <c r="E33" s="196" t="s">
        <v>221</v>
      </c>
      <c r="F33" s="193"/>
      <c r="G33" s="193">
        <v>827459</v>
      </c>
      <c r="H33" s="197"/>
    </row>
    <row r="34" spans="2:8" ht="15.75" thickBot="1" x14ac:dyDescent="0.3">
      <c r="B34" s="56"/>
      <c r="C34" s="205"/>
      <c r="D34" s="205"/>
      <c r="E34" s="196" t="s">
        <v>222</v>
      </c>
      <c r="F34" s="193">
        <v>473029</v>
      </c>
      <c r="G34" s="193">
        <v>230003</v>
      </c>
      <c r="H34" s="197"/>
    </row>
    <row r="35" spans="2:8" ht="15.75" thickBot="1" x14ac:dyDescent="0.3">
      <c r="B35" s="56"/>
      <c r="C35" s="205"/>
      <c r="D35" s="205"/>
      <c r="E35" s="196" t="s">
        <v>223</v>
      </c>
      <c r="F35" s="201">
        <f>SUM(F30:F34)</f>
        <v>10901247</v>
      </c>
      <c r="G35" s="201">
        <f>SUM(G30:G34)</f>
        <v>4305022</v>
      </c>
      <c r="H35" s="197"/>
    </row>
    <row r="36" spans="2:8" ht="15.75" thickBot="1" x14ac:dyDescent="0.3">
      <c r="B36" s="56"/>
      <c r="C36" s="205"/>
      <c r="D36" s="205"/>
      <c r="E36" s="196" t="s">
        <v>25</v>
      </c>
      <c r="F36" s="201">
        <f>+F27+F35</f>
        <v>18493328</v>
      </c>
      <c r="G36" s="201">
        <f>+G27+G35</f>
        <v>15843827</v>
      </c>
      <c r="H36" s="197"/>
    </row>
    <row r="37" spans="2:8" ht="15.75" thickBot="1" x14ac:dyDescent="0.3">
      <c r="B37" s="206"/>
      <c r="C37" s="207"/>
      <c r="D37" s="207"/>
      <c r="E37" s="207"/>
      <c r="F37" s="208"/>
      <c r="G37" s="207"/>
      <c r="H37" s="209"/>
    </row>
    <row r="38" spans="2:8" x14ac:dyDescent="0.25">
      <c r="B38" s="196"/>
      <c r="C38" s="196"/>
      <c r="D38" s="196"/>
      <c r="E38" s="196"/>
      <c r="F38" s="196"/>
      <c r="G38" s="196"/>
      <c r="H38" s="196"/>
    </row>
    <row r="39" spans="2:8" ht="15.75" thickBot="1" x14ac:dyDescent="0.3">
      <c r="B39" s="196"/>
      <c r="C39" s="196"/>
      <c r="D39" s="196"/>
      <c r="E39" s="196"/>
      <c r="F39" s="196"/>
      <c r="G39" s="196"/>
      <c r="H39" s="196"/>
    </row>
    <row r="40" spans="2:8" ht="15.75" thickBot="1" x14ac:dyDescent="0.3">
      <c r="B40" s="346" t="s">
        <v>224</v>
      </c>
      <c r="C40" s="347"/>
      <c r="D40" s="348"/>
      <c r="E40" s="346" t="s">
        <v>224</v>
      </c>
      <c r="F40" s="347"/>
      <c r="G40" s="347"/>
      <c r="H40" s="348"/>
    </row>
    <row r="41" spans="2:8" ht="15.75" thickBot="1" x14ac:dyDescent="0.3">
      <c r="B41" s="210" t="s">
        <v>225</v>
      </c>
      <c r="C41" s="196"/>
      <c r="D41" s="197"/>
      <c r="E41" s="210" t="s">
        <v>226</v>
      </c>
      <c r="F41" s="196"/>
      <c r="G41" s="196"/>
      <c r="H41" s="197"/>
    </row>
    <row r="42" spans="2:8" ht="15.75" thickBot="1" x14ac:dyDescent="0.3">
      <c r="B42" s="56"/>
      <c r="C42" s="199">
        <v>43830</v>
      </c>
      <c r="D42" s="199">
        <v>43465</v>
      </c>
      <c r="E42" s="56"/>
      <c r="F42" s="199">
        <v>43830</v>
      </c>
      <c r="G42" s="199">
        <v>43465</v>
      </c>
      <c r="H42" s="197"/>
    </row>
    <row r="43" spans="2:8" ht="15.75" thickBot="1" x14ac:dyDescent="0.3">
      <c r="B43" s="56" t="s">
        <v>416</v>
      </c>
      <c r="C43" s="211">
        <v>1502146</v>
      </c>
      <c r="D43" s="211"/>
      <c r="E43" s="56" t="s">
        <v>416</v>
      </c>
      <c r="F43" s="211">
        <v>1502146</v>
      </c>
      <c r="G43" s="211"/>
      <c r="H43" s="197"/>
    </row>
    <row r="44" spans="2:8" ht="15.75" thickBot="1" x14ac:dyDescent="0.3">
      <c r="B44" s="56" t="s">
        <v>397</v>
      </c>
      <c r="C44" s="201">
        <f>SUM(C43:C43)</f>
        <v>1502146</v>
      </c>
      <c r="D44" s="269"/>
      <c r="E44" s="196" t="s">
        <v>37</v>
      </c>
      <c r="F44" s="201">
        <f>SUM(F43:F43)</f>
        <v>1502146</v>
      </c>
      <c r="G44" s="269"/>
      <c r="H44" s="197"/>
    </row>
    <row r="45" spans="2:8" ht="15.75" thickBot="1" x14ac:dyDescent="0.3">
      <c r="B45" s="206"/>
      <c r="C45" s="207"/>
      <c r="D45" s="209"/>
      <c r="E45" s="206"/>
      <c r="F45" s="207"/>
      <c r="G45" s="207"/>
      <c r="H45" s="209"/>
    </row>
    <row r="46" spans="2:8" x14ac:dyDescent="0.25">
      <c r="B46" s="196"/>
      <c r="C46" s="196"/>
      <c r="D46" s="196"/>
      <c r="E46" s="196"/>
      <c r="F46" s="196"/>
      <c r="G46" s="196"/>
      <c r="H46" s="196"/>
    </row>
    <row r="47" spans="2:8" x14ac:dyDescent="0.25">
      <c r="B47" s="212" t="s">
        <v>26</v>
      </c>
      <c r="C47" s="195"/>
      <c r="D47" s="195"/>
      <c r="E47" s="195"/>
      <c r="F47" s="195"/>
      <c r="G47" s="195"/>
      <c r="H47" s="195"/>
    </row>
    <row r="48" spans="2:8" x14ac:dyDescent="0.25">
      <c r="B48" s="195"/>
      <c r="C48" s="195"/>
      <c r="D48" s="195"/>
      <c r="E48" s="195"/>
      <c r="F48" s="195"/>
      <c r="G48" s="195"/>
      <c r="H48" s="195"/>
    </row>
    <row r="49" spans="2:8" x14ac:dyDescent="0.25">
      <c r="B49" s="195"/>
      <c r="C49" s="195"/>
      <c r="D49" s="195"/>
      <c r="E49" s="195"/>
      <c r="F49" s="195"/>
      <c r="G49" s="195"/>
      <c r="H49" s="195"/>
    </row>
    <row r="50" spans="2:8" x14ac:dyDescent="0.25">
      <c r="B50" s="195"/>
      <c r="C50" s="195"/>
      <c r="D50" s="195"/>
      <c r="E50" s="195"/>
      <c r="F50" s="195"/>
      <c r="G50" s="195"/>
      <c r="H50" s="195"/>
    </row>
    <row r="51" spans="2:8" x14ac:dyDescent="0.25">
      <c r="B51" s="195"/>
      <c r="C51" s="195"/>
      <c r="D51" s="195"/>
      <c r="E51" s="195"/>
      <c r="F51" s="195"/>
      <c r="G51" s="195"/>
      <c r="H51" s="195"/>
    </row>
    <row r="52" spans="2:8" x14ac:dyDescent="0.25">
      <c r="B52" s="336"/>
      <c r="C52" s="336"/>
      <c r="D52" s="336"/>
      <c r="E52" s="336"/>
      <c r="F52" s="336"/>
      <c r="G52" s="336"/>
      <c r="H52" s="336"/>
    </row>
    <row r="53" spans="2:8" x14ac:dyDescent="0.25">
      <c r="B53" s="336"/>
      <c r="C53" s="336"/>
      <c r="D53" s="336"/>
      <c r="E53" s="336"/>
      <c r="F53" s="336"/>
      <c r="G53" s="336"/>
      <c r="H53" s="336"/>
    </row>
    <row r="54" spans="2:8" x14ac:dyDescent="0.25">
      <c r="B54" s="195"/>
      <c r="C54" s="195"/>
      <c r="D54" s="195"/>
      <c r="E54" s="195"/>
      <c r="F54" s="195"/>
      <c r="G54" s="195"/>
      <c r="H54" s="195"/>
    </row>
    <row r="55" spans="2:8" x14ac:dyDescent="0.25">
      <c r="B55" s="195"/>
      <c r="C55" s="195"/>
      <c r="D55" s="195"/>
      <c r="E55" s="195"/>
      <c r="F55" s="195"/>
      <c r="G55" s="195"/>
      <c r="H55" s="195"/>
    </row>
    <row r="56" spans="2:8" x14ac:dyDescent="0.25">
      <c r="B56" s="195"/>
      <c r="C56" s="195"/>
      <c r="D56" s="195"/>
      <c r="E56" s="195"/>
      <c r="F56" s="195"/>
      <c r="G56" s="195"/>
      <c r="H56" s="195"/>
    </row>
    <row r="57" spans="2:8" x14ac:dyDescent="0.25">
      <c r="B57" s="195"/>
      <c r="C57" s="195"/>
      <c r="D57" s="195"/>
      <c r="E57" s="195"/>
      <c r="F57" s="195"/>
      <c r="G57" s="195"/>
      <c r="H57" s="195"/>
    </row>
    <row r="58" spans="2:8" x14ac:dyDescent="0.25">
      <c r="B58" s="195"/>
      <c r="C58" s="195"/>
      <c r="D58" s="195"/>
      <c r="E58" s="195"/>
      <c r="F58" s="195"/>
      <c r="G58" s="195"/>
      <c r="H58" s="195"/>
    </row>
    <row r="59" spans="2:8" x14ac:dyDescent="0.25">
      <c r="B59" s="195"/>
      <c r="C59" s="195"/>
      <c r="D59" s="195"/>
      <c r="E59" s="195"/>
      <c r="F59" s="195"/>
      <c r="G59" s="195"/>
      <c r="H59" s="195"/>
    </row>
    <row r="60" spans="2:8" x14ac:dyDescent="0.25">
      <c r="B60" s="195"/>
      <c r="C60" s="195"/>
      <c r="D60" s="195"/>
      <c r="E60" s="195"/>
      <c r="F60" s="195"/>
      <c r="G60" s="195"/>
      <c r="H60" s="195"/>
    </row>
    <row r="61" spans="2:8" x14ac:dyDescent="0.25">
      <c r="B61" s="195"/>
      <c r="C61" s="195"/>
      <c r="D61" s="195"/>
      <c r="E61" s="195"/>
      <c r="F61" s="195"/>
      <c r="G61" s="195"/>
      <c r="H61" s="195"/>
    </row>
    <row r="62" spans="2:8" x14ac:dyDescent="0.25">
      <c r="B62" s="195"/>
      <c r="C62" s="195"/>
      <c r="D62" s="195"/>
      <c r="E62" s="195"/>
      <c r="F62" s="195"/>
      <c r="G62" s="195"/>
      <c r="H62" s="195"/>
    </row>
    <row r="63" spans="2:8" x14ac:dyDescent="0.25">
      <c r="B63" s="195"/>
      <c r="C63" s="195"/>
      <c r="D63" s="195"/>
      <c r="E63" s="195"/>
      <c r="F63" s="195"/>
      <c r="G63" s="195"/>
      <c r="H63" s="195"/>
    </row>
    <row r="64" spans="2:8" x14ac:dyDescent="0.25">
      <c r="B64" s="195"/>
      <c r="C64" s="195"/>
      <c r="D64" s="195"/>
      <c r="E64" s="195"/>
      <c r="F64" s="195"/>
      <c r="G64" s="195"/>
      <c r="H64" s="195"/>
    </row>
    <row r="65" spans="2:8" x14ac:dyDescent="0.25">
      <c r="B65" s="195"/>
      <c r="C65" s="195"/>
      <c r="D65" s="195"/>
      <c r="E65" s="195"/>
      <c r="F65" s="195"/>
      <c r="G65" s="195"/>
      <c r="H65" s="195"/>
    </row>
    <row r="66" spans="2:8" x14ac:dyDescent="0.25">
      <c r="B66" s="195"/>
      <c r="C66" s="195"/>
      <c r="D66" s="195"/>
      <c r="E66" s="195"/>
      <c r="F66" s="195"/>
      <c r="G66" s="195"/>
      <c r="H66" s="195"/>
    </row>
    <row r="67" spans="2:8" x14ac:dyDescent="0.25">
      <c r="B67" s="195"/>
      <c r="C67" s="195"/>
      <c r="D67" s="195"/>
      <c r="E67" s="195"/>
      <c r="F67" s="195"/>
      <c r="G67" s="195"/>
      <c r="H67" s="195"/>
    </row>
    <row r="68" spans="2:8" x14ac:dyDescent="0.25">
      <c r="B68" s="195"/>
      <c r="C68" s="195"/>
      <c r="D68" s="195"/>
      <c r="E68" s="195"/>
      <c r="F68" s="195"/>
      <c r="G68" s="195"/>
      <c r="H68" s="195"/>
    </row>
    <row r="69" spans="2:8" x14ac:dyDescent="0.25">
      <c r="B69" s="195"/>
      <c r="C69" s="195"/>
      <c r="D69" s="195"/>
      <c r="E69" s="195"/>
      <c r="F69" s="195"/>
      <c r="G69" s="195"/>
      <c r="H69" s="195"/>
    </row>
    <row r="70" spans="2:8" x14ac:dyDescent="0.25">
      <c r="B70" s="195"/>
      <c r="C70" s="195"/>
      <c r="D70" s="195"/>
      <c r="E70" s="195"/>
      <c r="F70" s="195"/>
      <c r="G70" s="195"/>
      <c r="H70" s="195"/>
    </row>
    <row r="71" spans="2:8" x14ac:dyDescent="0.25">
      <c r="B71" s="195"/>
      <c r="C71" s="195"/>
      <c r="D71" s="195"/>
      <c r="E71" s="195"/>
      <c r="F71" s="195"/>
      <c r="G71" s="195"/>
      <c r="H71" s="195"/>
    </row>
    <row r="72" spans="2:8" x14ac:dyDescent="0.25">
      <c r="B72" s="195"/>
      <c r="C72" s="195"/>
      <c r="D72" s="195"/>
      <c r="E72" s="195"/>
      <c r="F72" s="195"/>
      <c r="G72" s="195"/>
      <c r="H72" s="195"/>
    </row>
    <row r="73" spans="2:8" x14ac:dyDescent="0.25">
      <c r="B73" s="195"/>
      <c r="C73" s="195"/>
      <c r="D73" s="195"/>
      <c r="E73" s="195"/>
      <c r="F73" s="195"/>
      <c r="G73" s="195"/>
      <c r="H73" s="195"/>
    </row>
    <row r="74" spans="2:8" x14ac:dyDescent="0.25">
      <c r="B74" s="195"/>
      <c r="C74" s="195"/>
      <c r="D74" s="195"/>
      <c r="E74" s="195"/>
      <c r="F74" s="195"/>
      <c r="G74" s="195"/>
      <c r="H74" s="195"/>
    </row>
    <row r="75" spans="2:8" x14ac:dyDescent="0.25">
      <c r="B75" s="195"/>
      <c r="C75" s="195"/>
      <c r="D75" s="195"/>
      <c r="E75" s="195"/>
      <c r="F75" s="195"/>
      <c r="G75" s="195"/>
      <c r="H75" s="195"/>
    </row>
    <row r="76" spans="2:8" x14ac:dyDescent="0.25">
      <c r="B76" s="195"/>
      <c r="C76" s="195"/>
      <c r="D76" s="195"/>
      <c r="E76" s="195"/>
      <c r="F76" s="195"/>
      <c r="G76" s="195"/>
      <c r="H76" s="195"/>
    </row>
    <row r="77" spans="2:8" x14ac:dyDescent="0.25">
      <c r="B77" s="195"/>
      <c r="C77" s="195"/>
      <c r="D77" s="195"/>
      <c r="E77" s="195"/>
      <c r="F77" s="195"/>
      <c r="G77" s="195"/>
      <c r="H77" s="195"/>
    </row>
    <row r="78" spans="2:8" x14ac:dyDescent="0.25">
      <c r="B78" s="195"/>
      <c r="C78" s="195"/>
      <c r="D78" s="195"/>
      <c r="E78" s="195"/>
      <c r="F78" s="195"/>
      <c r="G78" s="195"/>
      <c r="H78" s="195"/>
    </row>
    <row r="79" spans="2:8" x14ac:dyDescent="0.25">
      <c r="B79" s="195"/>
      <c r="C79" s="195"/>
      <c r="D79" s="195"/>
      <c r="E79" s="195"/>
      <c r="F79" s="195"/>
      <c r="G79" s="195"/>
      <c r="H79" s="195"/>
    </row>
    <row r="80" spans="2:8" x14ac:dyDescent="0.25">
      <c r="B80" s="195"/>
      <c r="C80" s="195"/>
      <c r="D80" s="195"/>
      <c r="E80" s="195"/>
      <c r="F80" s="195"/>
      <c r="G80" s="195"/>
      <c r="H80" s="195"/>
    </row>
    <row r="81" spans="2:8" x14ac:dyDescent="0.25">
      <c r="B81" s="195"/>
      <c r="C81" s="195"/>
      <c r="D81" s="195"/>
      <c r="E81" s="195"/>
      <c r="F81" s="195"/>
      <c r="G81" s="195"/>
      <c r="H81" s="195"/>
    </row>
    <row r="82" spans="2:8" x14ac:dyDescent="0.25">
      <c r="B82" s="195"/>
      <c r="C82" s="195"/>
      <c r="D82" s="195"/>
      <c r="E82" s="195"/>
      <c r="F82" s="195"/>
      <c r="G82" s="195"/>
      <c r="H82" s="195"/>
    </row>
    <row r="83" spans="2:8" x14ac:dyDescent="0.25">
      <c r="B83" s="195"/>
      <c r="C83" s="195"/>
      <c r="D83" s="195"/>
      <c r="E83" s="195"/>
      <c r="F83" s="195"/>
      <c r="G83" s="195"/>
      <c r="H83" s="195"/>
    </row>
    <row r="84" spans="2:8" x14ac:dyDescent="0.25">
      <c r="B84" s="195"/>
      <c r="C84" s="195"/>
      <c r="D84" s="195"/>
      <c r="E84" s="195"/>
      <c r="F84" s="195"/>
      <c r="G84" s="195"/>
      <c r="H84" s="195"/>
    </row>
  </sheetData>
  <mergeCells count="6">
    <mergeCell ref="B52:H53"/>
    <mergeCell ref="B5:H5"/>
    <mergeCell ref="B3:H3"/>
    <mergeCell ref="B6:H6"/>
    <mergeCell ref="B40:D40"/>
    <mergeCell ref="E40:H40"/>
  </mergeCells>
  <pageMargins left="0.70866141732283472" right="0.70866141732283472" top="1.8029761904761905" bottom="0.74803149606299213" header="0.31496062992125984" footer="0.31496062992125984"/>
  <pageSetup paperSize="9" scale="52" orientation="portrait" r:id="rId1"/>
  <headerFooter>
    <oddHeader>&amp;C&amp;G</oddHeader>
    <oddFooter>&amp;L25 de Mayo N° 161 e/ Yegros e Independencia Nacional. Tel. 453-394/8&amp;RPágina 2</oddFooter>
  </headerFooter>
  <drawing r:id="rId2"/>
  <legacyDrawingHF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3" sqref="F23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G33"/>
  <sheetViews>
    <sheetView tabSelected="1" view="pageLayout" topLeftCell="A22" zoomScale="85" zoomScalePageLayoutView="85" workbookViewId="0">
      <selection activeCell="C20" sqref="C20"/>
    </sheetView>
  </sheetViews>
  <sheetFormatPr baseColWidth="10" defaultRowHeight="15" x14ac:dyDescent="0.25"/>
  <cols>
    <col min="1" max="1" width="14.140625" style="194" customWidth="1"/>
    <col min="2" max="2" width="19" style="194" customWidth="1"/>
    <col min="3" max="3" width="37.5703125" style="194" customWidth="1"/>
    <col min="4" max="4" width="14.140625" style="194" bestFit="1" customWidth="1"/>
    <col min="5" max="5" width="14.85546875" style="194" bestFit="1" customWidth="1"/>
    <col min="6" max="6" width="8" style="194" customWidth="1"/>
    <col min="7" max="16384" width="11.42578125" style="194"/>
  </cols>
  <sheetData>
    <row r="1" spans="2:7" ht="15.75" thickBot="1" x14ac:dyDescent="0.3"/>
    <row r="2" spans="2:7" ht="15.75" x14ac:dyDescent="0.25">
      <c r="B2" s="351" t="s">
        <v>383</v>
      </c>
      <c r="C2" s="352"/>
      <c r="D2" s="352"/>
      <c r="E2" s="352"/>
      <c r="F2" s="353"/>
    </row>
    <row r="3" spans="2:7" x14ac:dyDescent="0.25">
      <c r="B3" s="354" t="s">
        <v>228</v>
      </c>
      <c r="C3" s="355"/>
      <c r="D3" s="355"/>
      <c r="E3" s="355"/>
      <c r="F3" s="356"/>
    </row>
    <row r="4" spans="2:7" x14ac:dyDescent="0.25">
      <c r="B4" s="357" t="s">
        <v>10</v>
      </c>
      <c r="C4" s="358"/>
      <c r="D4" s="358"/>
      <c r="E4" s="358"/>
      <c r="F4" s="359"/>
    </row>
    <row r="5" spans="2:7" x14ac:dyDescent="0.25">
      <c r="B5" s="360" t="s">
        <v>398</v>
      </c>
      <c r="C5" s="361"/>
      <c r="D5" s="361"/>
      <c r="E5" s="361"/>
      <c r="F5" s="362"/>
    </row>
    <row r="6" spans="2:7" ht="15.75" thickBot="1" x14ac:dyDescent="0.3">
      <c r="B6" s="213"/>
      <c r="C6" s="214"/>
      <c r="D6" s="214"/>
      <c r="E6" s="214"/>
      <c r="F6" s="215"/>
    </row>
    <row r="7" spans="2:7" ht="15.75" thickBot="1" x14ac:dyDescent="0.3">
      <c r="B7" s="213"/>
      <c r="C7" s="216"/>
      <c r="D7" s="349" t="s">
        <v>32</v>
      </c>
      <c r="E7" s="350"/>
      <c r="F7" s="215"/>
    </row>
    <row r="8" spans="2:7" ht="15.75" thickBot="1" x14ac:dyDescent="0.3">
      <c r="B8" s="213"/>
      <c r="C8" s="213"/>
      <c r="D8" s="199">
        <v>43830</v>
      </c>
      <c r="E8" s="199">
        <v>43465</v>
      </c>
      <c r="F8" s="215"/>
    </row>
    <row r="9" spans="2:7" x14ac:dyDescent="0.25">
      <c r="B9" s="213"/>
      <c r="C9" s="213" t="s">
        <v>399</v>
      </c>
      <c r="D9" s="193">
        <v>5670330</v>
      </c>
      <c r="E9" s="193">
        <v>5701384</v>
      </c>
      <c r="F9" s="215"/>
    </row>
    <row r="10" spans="2:7" x14ac:dyDescent="0.25">
      <c r="B10" s="213"/>
      <c r="C10" s="213"/>
      <c r="D10" s="193"/>
      <c r="E10" s="193"/>
      <c r="F10" s="215"/>
    </row>
    <row r="11" spans="2:7" x14ac:dyDescent="0.25">
      <c r="B11" s="213"/>
      <c r="C11" s="213" t="s">
        <v>418</v>
      </c>
      <c r="D11" s="193">
        <v>1824876</v>
      </c>
      <c r="E11" s="193">
        <v>1860493</v>
      </c>
      <c r="F11" s="215"/>
    </row>
    <row r="12" spans="2:7" x14ac:dyDescent="0.25">
      <c r="B12" s="213"/>
      <c r="C12" s="213"/>
      <c r="D12" s="193"/>
      <c r="E12" s="193"/>
      <c r="F12" s="215"/>
    </row>
    <row r="13" spans="2:7" ht="30" x14ac:dyDescent="0.25">
      <c r="B13" s="213"/>
      <c r="C13" s="244" t="s">
        <v>425</v>
      </c>
      <c r="D13" s="193">
        <v>74212</v>
      </c>
      <c r="E13" s="193">
        <v>258036</v>
      </c>
      <c r="F13" s="215"/>
    </row>
    <row r="14" spans="2:7" x14ac:dyDescent="0.25">
      <c r="B14" s="213"/>
      <c r="C14" s="213"/>
      <c r="D14" s="193"/>
      <c r="E14" s="193"/>
      <c r="F14" s="215"/>
    </row>
    <row r="15" spans="2:7" ht="30" x14ac:dyDescent="0.25">
      <c r="B15" s="213"/>
      <c r="C15" s="244" t="s">
        <v>426</v>
      </c>
      <c r="D15" s="193">
        <v>1574962</v>
      </c>
      <c r="E15" s="193">
        <v>1919321</v>
      </c>
      <c r="F15" s="215"/>
      <c r="G15" s="202"/>
    </row>
    <row r="16" spans="2:7" x14ac:dyDescent="0.25">
      <c r="B16" s="213"/>
      <c r="C16" s="244"/>
      <c r="D16" s="193"/>
      <c r="E16" s="193"/>
      <c r="F16" s="215"/>
      <c r="G16" s="202"/>
    </row>
    <row r="17" spans="2:7" x14ac:dyDescent="0.25">
      <c r="B17" s="213"/>
      <c r="C17" s="244" t="s">
        <v>427</v>
      </c>
      <c r="D17" s="193">
        <v>1463339</v>
      </c>
      <c r="E17" s="193">
        <v>1186863</v>
      </c>
      <c r="F17" s="215"/>
      <c r="G17" s="202"/>
    </row>
    <row r="18" spans="2:7" x14ac:dyDescent="0.25">
      <c r="B18" s="213"/>
      <c r="C18" s="213"/>
      <c r="D18" s="193"/>
      <c r="E18" s="193"/>
      <c r="F18" s="215"/>
    </row>
    <row r="19" spans="2:7" x14ac:dyDescent="0.25">
      <c r="B19" s="213"/>
      <c r="C19" s="213" t="s">
        <v>29</v>
      </c>
      <c r="D19" s="193"/>
      <c r="E19" s="193"/>
      <c r="F19" s="215"/>
    </row>
    <row r="20" spans="2:7" ht="15.75" thickBot="1" x14ac:dyDescent="0.3">
      <c r="B20" s="213"/>
      <c r="C20" s="213"/>
      <c r="D20" s="217"/>
      <c r="E20" s="217"/>
      <c r="F20" s="215"/>
    </row>
    <row r="21" spans="2:7" ht="15.75" thickBot="1" x14ac:dyDescent="0.3">
      <c r="B21" s="213"/>
      <c r="C21" s="213" t="s">
        <v>30</v>
      </c>
      <c r="D21" s="218">
        <f>+D9-D11-D13-D15-D17</f>
        <v>732941</v>
      </c>
      <c r="E21" s="218">
        <f>+E9-E11-E13-E15-E17</f>
        <v>476671</v>
      </c>
      <c r="F21" s="215"/>
    </row>
    <row r="22" spans="2:7" x14ac:dyDescent="0.25">
      <c r="B22" s="213"/>
      <c r="C22" s="213"/>
      <c r="D22" s="217"/>
      <c r="E22" s="217"/>
      <c r="F22" s="215"/>
    </row>
    <row r="23" spans="2:7" x14ac:dyDescent="0.25">
      <c r="B23" s="213"/>
      <c r="C23" s="213" t="s">
        <v>306</v>
      </c>
      <c r="D23" s="193"/>
      <c r="E23" s="193"/>
      <c r="F23" s="215"/>
    </row>
    <row r="24" spans="2:7" x14ac:dyDescent="0.25">
      <c r="B24" s="213"/>
      <c r="C24" s="213"/>
      <c r="D24" s="193"/>
      <c r="E24" s="193"/>
      <c r="F24" s="215"/>
    </row>
    <row r="25" spans="2:7" ht="15.75" thickBot="1" x14ac:dyDescent="0.3">
      <c r="B25" s="213"/>
      <c r="C25" s="213" t="s">
        <v>417</v>
      </c>
      <c r="D25" s="193">
        <v>259912</v>
      </c>
      <c r="E25" s="193">
        <v>246668</v>
      </c>
      <c r="F25" s="215"/>
    </row>
    <row r="26" spans="2:7" ht="15.75" thickBot="1" x14ac:dyDescent="0.3">
      <c r="B26" s="213"/>
      <c r="C26" s="219" t="s">
        <v>31</v>
      </c>
      <c r="D26" s="218">
        <f>+D21-D23-D25</f>
        <v>473029</v>
      </c>
      <c r="E26" s="218">
        <f>+E21-E23-E25</f>
        <v>230003</v>
      </c>
      <c r="F26" s="215"/>
    </row>
    <row r="27" spans="2:7" x14ac:dyDescent="0.25">
      <c r="B27" s="213"/>
      <c r="C27" s="214"/>
      <c r="D27" s="214"/>
      <c r="E27" s="214"/>
      <c r="F27" s="215"/>
    </row>
    <row r="28" spans="2:7" ht="15.75" thickBot="1" x14ac:dyDescent="0.3">
      <c r="B28" s="220" t="s">
        <v>33</v>
      </c>
      <c r="C28" s="221"/>
      <c r="D28" s="221"/>
      <c r="E28" s="221"/>
      <c r="F28" s="222"/>
    </row>
    <row r="32" spans="2:7" x14ac:dyDescent="0.25">
      <c r="B32" s="272"/>
      <c r="C32" s="276"/>
      <c r="D32" s="270"/>
      <c r="E32" s="273"/>
      <c r="F32" s="270"/>
    </row>
    <row r="33" spans="2:6" x14ac:dyDescent="0.25">
      <c r="B33" s="272"/>
      <c r="C33" s="276"/>
      <c r="D33" s="270"/>
      <c r="E33" s="271"/>
      <c r="F33" s="271"/>
    </row>
  </sheetData>
  <mergeCells count="5">
    <mergeCell ref="D7:E7"/>
    <mergeCell ref="B2:F2"/>
    <mergeCell ref="B3:F3"/>
    <mergeCell ref="B4:F4"/>
    <mergeCell ref="B5:F5"/>
  </mergeCells>
  <printOptions horizontalCentered="1"/>
  <pageMargins left="1" right="1" top="1.9588235294117646" bottom="1" header="0.5" footer="0.5"/>
  <pageSetup paperSize="9" scale="74" orientation="portrait" horizontalDpi="4294967292" r:id="rId1"/>
  <headerFooter>
    <oddHeader>&amp;C&amp;G</oddHeader>
    <oddFooter>&amp;L25 de Mayo N° 161 e/ Yegros e Independencia Nacional. Tel. 453-394/8&amp;RPágina 3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34"/>
  <sheetViews>
    <sheetView showGridLines="0" view="pageLayout" topLeftCell="A22" zoomScale="70" zoomScalePageLayoutView="70" workbookViewId="0">
      <selection activeCell="E39" sqref="E39:F39"/>
    </sheetView>
  </sheetViews>
  <sheetFormatPr baseColWidth="10" defaultRowHeight="15" x14ac:dyDescent="0.25"/>
  <cols>
    <col min="1" max="1" width="0.5703125" customWidth="1"/>
    <col min="2" max="2" width="42.28515625" customWidth="1"/>
    <col min="3" max="3" width="20.28515625" bestFit="1" customWidth="1"/>
    <col min="4" max="4" width="11.42578125" customWidth="1"/>
    <col min="5" max="5" width="11" bestFit="1" customWidth="1"/>
    <col min="6" max="6" width="9.7109375" bestFit="1" customWidth="1"/>
    <col min="7" max="7" width="12.28515625" bestFit="1" customWidth="1"/>
    <col min="8" max="8" width="9.85546875" bestFit="1" customWidth="1"/>
    <col min="9" max="9" width="14.7109375" customWidth="1"/>
    <col min="10" max="10" width="10.85546875" bestFit="1" customWidth="1"/>
    <col min="11" max="11" width="14.42578125" bestFit="1" customWidth="1"/>
    <col min="12" max="12" width="13.140625" customWidth="1"/>
    <col min="13" max="13" width="13.5703125" customWidth="1"/>
    <col min="14" max="14" width="6.42578125" customWidth="1"/>
  </cols>
  <sheetData>
    <row r="1" spans="1:15" ht="15.75" thickBot="1" x14ac:dyDescent="0.3">
      <c r="N1" s="20"/>
      <c r="O1" s="191">
        <v>1000</v>
      </c>
    </row>
    <row r="2" spans="1:15" x14ac:dyDescent="0.25">
      <c r="A2" s="365" t="s">
        <v>383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7"/>
    </row>
    <row r="3" spans="1:15" x14ac:dyDescent="0.25">
      <c r="A3" s="329" t="s">
        <v>34</v>
      </c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  <c r="M3" s="330"/>
      <c r="N3" s="331"/>
    </row>
    <row r="4" spans="1:15" x14ac:dyDescent="0.25">
      <c r="A4" s="368" t="s">
        <v>35</v>
      </c>
      <c r="B4" s="369"/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70"/>
    </row>
    <row r="5" spans="1:15" x14ac:dyDescent="0.25">
      <c r="A5" s="368" t="s">
        <v>401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  <c r="L5" s="369"/>
      <c r="M5" s="369"/>
      <c r="N5" s="370"/>
    </row>
    <row r="6" spans="1:15" ht="15.75" thickBot="1" x14ac:dyDescent="0.3">
      <c r="A6" s="5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6"/>
    </row>
    <row r="7" spans="1:15" ht="15.75" customHeight="1" thickBot="1" x14ac:dyDescent="0.3">
      <c r="A7" s="5"/>
      <c r="B7" s="24"/>
      <c r="C7" s="371" t="s">
        <v>229</v>
      </c>
      <c r="D7" s="372"/>
      <c r="E7" s="372"/>
      <c r="F7" s="372"/>
      <c r="G7" s="372"/>
      <c r="H7" s="372"/>
      <c r="I7" s="372"/>
      <c r="J7" s="372"/>
      <c r="K7" s="372"/>
      <c r="L7" s="110">
        <v>43830</v>
      </c>
      <c r="M7" s="111">
        <v>43465</v>
      </c>
      <c r="N7" s="6"/>
    </row>
    <row r="8" spans="1:15" ht="15.75" thickBot="1" x14ac:dyDescent="0.3">
      <c r="A8" s="5"/>
      <c r="B8" s="25"/>
      <c r="C8" s="93" t="s">
        <v>36</v>
      </c>
      <c r="D8" s="94"/>
      <c r="E8" s="94"/>
      <c r="F8" s="95"/>
      <c r="G8" s="90"/>
      <c r="H8" s="363" t="s">
        <v>38</v>
      </c>
      <c r="I8" s="364"/>
      <c r="J8" s="90"/>
      <c r="K8" s="26"/>
      <c r="L8" s="26"/>
      <c r="M8" s="27"/>
      <c r="N8" s="23"/>
    </row>
    <row r="9" spans="1:15" ht="43.5" thickBot="1" x14ac:dyDescent="0.3">
      <c r="A9" s="5"/>
      <c r="B9" s="190" t="s">
        <v>48</v>
      </c>
      <c r="C9" s="43" t="s">
        <v>39</v>
      </c>
      <c r="D9" s="43" t="s">
        <v>40</v>
      </c>
      <c r="E9" s="43" t="s">
        <v>41</v>
      </c>
      <c r="F9" s="43" t="s">
        <v>42</v>
      </c>
      <c r="G9" s="73" t="s">
        <v>37</v>
      </c>
      <c r="H9" s="43" t="s">
        <v>43</v>
      </c>
      <c r="I9" s="189" t="s">
        <v>44</v>
      </c>
      <c r="J9" s="66" t="s">
        <v>37</v>
      </c>
      <c r="K9" s="43" t="s">
        <v>45</v>
      </c>
      <c r="L9" s="43" t="s">
        <v>47</v>
      </c>
      <c r="M9" s="43" t="s">
        <v>46</v>
      </c>
      <c r="N9" s="23"/>
    </row>
    <row r="10" spans="1:15" ht="15.75" customHeight="1" x14ac:dyDescent="0.25">
      <c r="A10" s="5"/>
      <c r="B10" s="5" t="s">
        <v>49</v>
      </c>
      <c r="C10" s="100">
        <v>3100000</v>
      </c>
      <c r="D10" s="100"/>
      <c r="E10" s="277"/>
      <c r="F10" s="99">
        <v>40344</v>
      </c>
      <c r="G10" s="100">
        <f>+C10+F10+E10</f>
        <v>3140344</v>
      </c>
      <c r="H10" s="100">
        <v>107217</v>
      </c>
      <c r="I10" s="100"/>
      <c r="J10" s="99">
        <f>+H10+I10</f>
        <v>107217</v>
      </c>
      <c r="K10" s="100">
        <v>1057462</v>
      </c>
      <c r="L10" s="99">
        <v>4305023</v>
      </c>
      <c r="M10" s="101">
        <v>4053516</v>
      </c>
      <c r="N10" s="6"/>
    </row>
    <row r="11" spans="1:15" s="22" customFormat="1" ht="15.75" customHeight="1" thickBot="1" x14ac:dyDescent="0.3">
      <c r="A11" s="5"/>
      <c r="B11" s="5"/>
      <c r="C11" s="99"/>
      <c r="D11" s="99"/>
      <c r="E11" s="278"/>
      <c r="F11" s="99"/>
      <c r="G11" s="100"/>
      <c r="H11" s="99"/>
      <c r="I11" s="100"/>
      <c r="J11" s="99"/>
      <c r="K11" s="99"/>
      <c r="L11" s="99"/>
      <c r="M11" s="99"/>
      <c r="N11" s="6"/>
    </row>
    <row r="12" spans="1:15" s="22" customFormat="1" ht="15.75" customHeight="1" thickBot="1" x14ac:dyDescent="0.3">
      <c r="A12" s="5"/>
      <c r="B12" s="107" t="s">
        <v>237</v>
      </c>
      <c r="C12" s="104">
        <f>+C10</f>
        <v>3100000</v>
      </c>
      <c r="D12" s="104">
        <f t="shared" ref="D12:L12" si="0">+D10</f>
        <v>0</v>
      </c>
      <c r="E12" s="279"/>
      <c r="F12" s="104">
        <f t="shared" si="0"/>
        <v>40344</v>
      </c>
      <c r="G12" s="104">
        <f t="shared" si="0"/>
        <v>3140344</v>
      </c>
      <c r="H12" s="105">
        <f t="shared" si="0"/>
        <v>107217</v>
      </c>
      <c r="I12" s="104">
        <f t="shared" si="0"/>
        <v>0</v>
      </c>
      <c r="J12" s="104">
        <f t="shared" si="0"/>
        <v>107217</v>
      </c>
      <c r="K12" s="104">
        <f t="shared" si="0"/>
        <v>1057462</v>
      </c>
      <c r="L12" s="104">
        <f t="shared" si="0"/>
        <v>4305023</v>
      </c>
      <c r="M12" s="104">
        <f>+M10</f>
        <v>4053516</v>
      </c>
      <c r="N12" s="6"/>
    </row>
    <row r="13" spans="1:15" s="22" customFormat="1" ht="15.75" customHeight="1" x14ac:dyDescent="0.25">
      <c r="A13" s="5"/>
      <c r="B13" s="5"/>
      <c r="C13" s="99"/>
      <c r="D13" s="99"/>
      <c r="E13" s="278"/>
      <c r="F13" s="99"/>
      <c r="G13" s="99"/>
      <c r="H13" s="102"/>
      <c r="I13" s="100"/>
      <c r="J13" s="99"/>
      <c r="K13" s="99"/>
      <c r="L13" s="99"/>
      <c r="M13" s="99"/>
      <c r="N13" s="6"/>
    </row>
    <row r="14" spans="1:15" s="22" customFormat="1" ht="15.75" customHeight="1" x14ac:dyDescent="0.25">
      <c r="A14" s="5"/>
      <c r="B14" s="5" t="s">
        <v>230</v>
      </c>
      <c r="C14" s="100">
        <v>1057462</v>
      </c>
      <c r="D14" s="100"/>
      <c r="E14" s="277"/>
      <c r="F14" s="99"/>
      <c r="G14" s="99">
        <f>+C14</f>
        <v>1057462</v>
      </c>
      <c r="H14" s="102"/>
      <c r="I14" s="100"/>
      <c r="J14" s="99"/>
      <c r="K14" s="100"/>
      <c r="L14" s="99"/>
      <c r="M14" s="99"/>
      <c r="N14" s="6"/>
    </row>
    <row r="15" spans="1:15" s="22" customFormat="1" ht="15.75" customHeight="1" x14ac:dyDescent="0.25">
      <c r="A15" s="5"/>
      <c r="B15" s="5" t="s">
        <v>231</v>
      </c>
      <c r="C15" s="100"/>
      <c r="D15" s="100"/>
      <c r="E15" s="277"/>
      <c r="F15" s="99"/>
      <c r="G15" s="99"/>
      <c r="H15" s="102"/>
      <c r="I15" s="100"/>
      <c r="J15" s="99"/>
      <c r="K15" s="100"/>
      <c r="L15" s="99"/>
      <c r="M15" s="99">
        <v>0</v>
      </c>
      <c r="N15" s="6"/>
    </row>
    <row r="16" spans="1:15" s="22" customFormat="1" ht="15.75" customHeight="1" x14ac:dyDescent="0.25">
      <c r="A16" s="5"/>
      <c r="B16" s="5" t="s">
        <v>348</v>
      </c>
      <c r="C16" s="100"/>
      <c r="D16" s="100"/>
      <c r="E16" s="277"/>
      <c r="F16" s="99"/>
      <c r="G16" s="99"/>
      <c r="H16" s="191">
        <v>24896</v>
      </c>
      <c r="I16" s="100"/>
      <c r="J16" s="99">
        <f>+H16</f>
        <v>24896</v>
      </c>
      <c r="K16" s="100"/>
      <c r="L16" s="99">
        <f>+J16</f>
        <v>24896</v>
      </c>
      <c r="M16" s="99">
        <v>12106</v>
      </c>
      <c r="N16" s="6"/>
    </row>
    <row r="17" spans="1:14" s="22" customFormat="1" ht="15.75" customHeight="1" x14ac:dyDescent="0.25">
      <c r="A17" s="5"/>
      <c r="B17" s="5" t="s">
        <v>232</v>
      </c>
      <c r="C17" s="100"/>
      <c r="D17" s="100"/>
      <c r="E17" s="277"/>
      <c r="F17" s="99"/>
      <c r="G17" s="99"/>
      <c r="H17" s="100"/>
      <c r="I17" s="100"/>
      <c r="J17" s="99"/>
      <c r="K17" s="100"/>
      <c r="L17" s="99"/>
      <c r="M17" s="99"/>
      <c r="N17" s="6"/>
    </row>
    <row r="18" spans="1:14" s="22" customFormat="1" ht="15.75" customHeight="1" x14ac:dyDescent="0.25">
      <c r="A18" s="5"/>
      <c r="B18" s="5" t="s">
        <v>235</v>
      </c>
      <c r="C18" s="100"/>
      <c r="D18" s="100"/>
      <c r="E18" s="277"/>
      <c r="F18" s="99">
        <v>6148</v>
      </c>
      <c r="G18" s="99">
        <f>+F18</f>
        <v>6148</v>
      </c>
      <c r="H18" s="100"/>
      <c r="I18" s="100"/>
      <c r="J18" s="99">
        <f>+I18</f>
        <v>0</v>
      </c>
      <c r="K18" s="100"/>
      <c r="L18" s="99">
        <f>+G18</f>
        <v>6148</v>
      </c>
      <c r="M18" s="99">
        <v>9398</v>
      </c>
      <c r="N18" s="6"/>
    </row>
    <row r="19" spans="1:14" s="22" customFormat="1" ht="15.75" customHeight="1" x14ac:dyDescent="0.25">
      <c r="A19" s="5"/>
      <c r="B19" s="5" t="s">
        <v>233</v>
      </c>
      <c r="C19" s="100">
        <v>6042538</v>
      </c>
      <c r="D19" s="100"/>
      <c r="E19" s="277"/>
      <c r="F19" s="99"/>
      <c r="G19" s="99">
        <f>+C19</f>
        <v>6042538</v>
      </c>
      <c r="H19" s="102"/>
      <c r="I19" s="100"/>
      <c r="J19" s="99"/>
      <c r="K19" s="100"/>
      <c r="L19" s="99">
        <f>+G19</f>
        <v>6042538</v>
      </c>
      <c r="M19" s="99">
        <v>0</v>
      </c>
      <c r="N19" s="6"/>
    </row>
    <row r="20" spans="1:14" s="22" customFormat="1" ht="15.75" customHeight="1" x14ac:dyDescent="0.25">
      <c r="A20" s="5"/>
      <c r="B20" s="5" t="s">
        <v>400</v>
      </c>
      <c r="C20" s="100"/>
      <c r="D20" s="100"/>
      <c r="E20" s="277">
        <v>49613</v>
      </c>
      <c r="F20" s="99"/>
      <c r="G20" s="99">
        <f>+E20</f>
        <v>49613</v>
      </c>
      <c r="H20" s="102"/>
      <c r="I20" s="100"/>
      <c r="J20" s="99"/>
      <c r="K20" s="100"/>
      <c r="L20" s="99">
        <f>+G20</f>
        <v>49613</v>
      </c>
      <c r="M20" s="99"/>
      <c r="N20" s="6"/>
    </row>
    <row r="21" spans="1:14" s="22" customFormat="1" ht="15.75" customHeight="1" x14ac:dyDescent="0.25">
      <c r="A21" s="5"/>
      <c r="B21" s="5" t="s">
        <v>236</v>
      </c>
      <c r="C21" s="100"/>
      <c r="D21" s="100"/>
      <c r="E21" s="277"/>
      <c r="F21" s="99"/>
      <c r="G21" s="99"/>
      <c r="H21" s="102"/>
      <c r="I21" s="100"/>
      <c r="J21" s="99"/>
      <c r="K21" s="100">
        <v>473029</v>
      </c>
      <c r="L21" s="99">
        <f>+K21</f>
        <v>473029</v>
      </c>
      <c r="M21" s="99">
        <v>230003</v>
      </c>
      <c r="N21" s="6"/>
    </row>
    <row r="22" spans="1:14" ht="15.75" thickBot="1" x14ac:dyDescent="0.3">
      <c r="A22" s="5"/>
      <c r="B22" s="5" t="s">
        <v>234</v>
      </c>
      <c r="C22" s="100"/>
      <c r="D22" s="100"/>
      <c r="E22" s="277"/>
      <c r="F22" s="99"/>
      <c r="G22" s="99"/>
      <c r="H22" s="102"/>
      <c r="I22" s="100"/>
      <c r="J22" s="99"/>
      <c r="K22" s="99"/>
      <c r="L22" s="99"/>
      <c r="M22" s="108"/>
      <c r="N22" s="6"/>
    </row>
    <row r="23" spans="1:14" ht="15.75" thickBot="1" x14ac:dyDescent="0.3">
      <c r="A23" s="5"/>
      <c r="B23" s="103" t="s">
        <v>50</v>
      </c>
      <c r="C23" s="104">
        <f>+C12+C14+C22+C19</f>
        <v>10200000</v>
      </c>
      <c r="D23" s="104"/>
      <c r="E23" s="279">
        <f>+E20:F20</f>
        <v>49613</v>
      </c>
      <c r="F23" s="104">
        <f>+F12+F18</f>
        <v>46492</v>
      </c>
      <c r="G23" s="104">
        <f>+C23+F23+E23</f>
        <v>10296105</v>
      </c>
      <c r="H23" s="105">
        <f>+H12+H16</f>
        <v>132113</v>
      </c>
      <c r="I23" s="106">
        <f>+I12+I18</f>
        <v>0</v>
      </c>
      <c r="J23" s="104">
        <f>+H23+I23</f>
        <v>132113</v>
      </c>
      <c r="K23" s="104">
        <f>+K12+K14+K15+K17-1+K21</f>
        <v>1530490</v>
      </c>
      <c r="L23" s="104">
        <f>+L12+L14+L15+L16+L18+L21+L19+L20</f>
        <v>10901247</v>
      </c>
      <c r="M23" s="104">
        <f>+M12+M14+M15+M16+M18+M21+M19</f>
        <v>4305023</v>
      </c>
      <c r="N23" s="6"/>
    </row>
    <row r="24" spans="1:14" ht="15.75" thickBot="1" x14ac:dyDescent="0.3">
      <c r="A24" s="5"/>
      <c r="B24" s="89"/>
      <c r="C24" s="47"/>
      <c r="D24" s="47"/>
      <c r="E24" s="47"/>
      <c r="F24" s="47"/>
      <c r="G24" s="47"/>
      <c r="H24" s="91"/>
      <c r="I24" s="89"/>
      <c r="J24" s="47"/>
      <c r="K24" s="47"/>
      <c r="L24" s="47"/>
      <c r="M24" s="47"/>
      <c r="N24" s="6"/>
    </row>
    <row r="25" spans="1:14" x14ac:dyDescent="0.25">
      <c r="A25" s="5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6"/>
    </row>
    <row r="26" spans="1:14" ht="15.75" thickBot="1" x14ac:dyDescent="0.3">
      <c r="A26" s="89"/>
      <c r="B26" s="109" t="s">
        <v>402</v>
      </c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1"/>
    </row>
    <row r="27" spans="1:14" x14ac:dyDescent="0.25">
      <c r="L27" s="98"/>
    </row>
    <row r="28" spans="1:14" x14ac:dyDescent="0.25">
      <c r="E28" s="22"/>
      <c r="F28" s="22"/>
      <c r="M28" s="97"/>
    </row>
    <row r="29" spans="1:14" x14ac:dyDescent="0.25">
      <c r="C29" s="97"/>
      <c r="E29" s="96"/>
    </row>
    <row r="32" spans="1:14" x14ac:dyDescent="0.25">
      <c r="B32" s="272"/>
      <c r="C32" s="48"/>
      <c r="D32" s="48"/>
      <c r="E32" s="48"/>
      <c r="F32" s="48"/>
      <c r="G32" s="271"/>
      <c r="H32" s="273"/>
      <c r="I32" s="48"/>
      <c r="J32" s="271"/>
      <c r="K32" s="271"/>
      <c r="L32" s="273"/>
      <c r="M32" s="270"/>
      <c r="N32" s="48"/>
    </row>
    <row r="33" spans="2:14" x14ac:dyDescent="0.25">
      <c r="B33" s="272"/>
      <c r="C33" s="48"/>
      <c r="D33" s="48"/>
      <c r="E33" s="48"/>
      <c r="F33" s="48"/>
      <c r="G33" s="272"/>
      <c r="H33" s="272"/>
      <c r="I33" s="48"/>
      <c r="J33" s="48"/>
      <c r="K33" s="48"/>
      <c r="L33" s="333"/>
      <c r="M33" s="333"/>
      <c r="N33" s="48"/>
    </row>
    <row r="34" spans="2:14" x14ac:dyDescent="0.25"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</row>
  </sheetData>
  <mergeCells count="7">
    <mergeCell ref="L33:M33"/>
    <mergeCell ref="H8:I8"/>
    <mergeCell ref="A2:N2"/>
    <mergeCell ref="A3:N3"/>
    <mergeCell ref="A4:N4"/>
    <mergeCell ref="A5:N5"/>
    <mergeCell ref="C7:K7"/>
  </mergeCells>
  <printOptions horizontalCentered="1"/>
  <pageMargins left="0.70866141732283472" right="0.70866141732283472" top="1.7809523809523808" bottom="0.74803149606299213" header="0.31496062992125984" footer="0.31496062992125984"/>
  <pageSetup paperSize="9" scale="64" orientation="landscape" horizontalDpi="4294967292" r:id="rId1"/>
  <headerFooter>
    <oddHeader>&amp;L&amp;G</oddHeader>
    <oddFooter>&amp;L25 de Mayo N° 161 e/ Yegros e Independencia Nacional. Tel. 453-394/8&amp;RPágina 4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N27"/>
  <sheetViews>
    <sheetView showGridLines="0" view="pageLayout" topLeftCell="B10" zoomScale="85" zoomScalePageLayoutView="85" workbookViewId="0">
      <selection activeCell="N15" sqref="N15"/>
    </sheetView>
  </sheetViews>
  <sheetFormatPr baseColWidth="10" defaultRowHeight="15" x14ac:dyDescent="0.25"/>
  <cols>
    <col min="1" max="1" width="2.85546875" customWidth="1"/>
    <col min="2" max="2" width="33.5703125" bestFit="1" customWidth="1"/>
    <col min="3" max="3" width="16.85546875" bestFit="1" customWidth="1"/>
    <col min="4" max="4" width="13.85546875" bestFit="1" customWidth="1"/>
    <col min="6" max="6" width="12.7109375" bestFit="1" customWidth="1"/>
    <col min="7" max="7" width="15.5703125" bestFit="1" customWidth="1"/>
    <col min="8" max="8" width="16.5703125" bestFit="1" customWidth="1"/>
    <col min="9" max="10" width="13.85546875" bestFit="1" customWidth="1"/>
    <col min="12" max="12" width="13.85546875" customWidth="1"/>
    <col min="13" max="13" width="13.85546875" bestFit="1" customWidth="1"/>
    <col min="14" max="14" width="15.5703125" bestFit="1" customWidth="1"/>
  </cols>
  <sheetData>
    <row r="1" spans="2:14" s="22" customFormat="1" ht="15.75" thickBot="1" x14ac:dyDescent="0.3"/>
    <row r="2" spans="2:14" x14ac:dyDescent="0.25">
      <c r="B2" s="3"/>
      <c r="C2" s="10"/>
      <c r="D2" s="10"/>
      <c r="E2" s="10"/>
      <c r="F2" s="10"/>
      <c r="G2" s="10"/>
      <c r="H2" s="10"/>
      <c r="I2" s="10"/>
      <c r="J2" s="10"/>
      <c r="K2" s="10"/>
      <c r="L2" s="15"/>
      <c r="M2" s="15"/>
      <c r="N2" s="16" t="s">
        <v>96</v>
      </c>
    </row>
    <row r="3" spans="2:14" x14ac:dyDescent="0.25">
      <c r="B3" s="376" t="s">
        <v>382</v>
      </c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8"/>
    </row>
    <row r="4" spans="2:14" x14ac:dyDescent="0.25">
      <c r="B4" s="376" t="s">
        <v>403</v>
      </c>
      <c r="C4" s="377"/>
      <c r="D4" s="377"/>
      <c r="E4" s="377"/>
      <c r="F4" s="377"/>
      <c r="G4" s="377"/>
      <c r="H4" s="377"/>
      <c r="I4" s="377"/>
      <c r="J4" s="377"/>
      <c r="K4" s="377"/>
      <c r="L4" s="377"/>
      <c r="M4" s="377"/>
      <c r="N4" s="378"/>
    </row>
    <row r="5" spans="2:14" x14ac:dyDescent="0.25">
      <c r="B5" s="379" t="s">
        <v>10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1"/>
    </row>
    <row r="6" spans="2:14" x14ac:dyDescent="0.25">
      <c r="B6" s="376" t="s">
        <v>80</v>
      </c>
      <c r="C6" s="377"/>
      <c r="D6" s="377"/>
      <c r="E6" s="377"/>
      <c r="F6" s="377"/>
      <c r="G6" s="377"/>
      <c r="H6" s="377"/>
      <c r="I6" s="377"/>
      <c r="J6" s="377"/>
      <c r="K6" s="377"/>
      <c r="L6" s="377"/>
      <c r="M6" s="377"/>
      <c r="N6" s="378"/>
    </row>
    <row r="7" spans="2:14" ht="15.75" thickBot="1" x14ac:dyDescent="0.3">
      <c r="B7" s="5"/>
      <c r="C7" s="9"/>
      <c r="D7" s="9"/>
      <c r="E7" s="9"/>
      <c r="F7" s="9"/>
      <c r="G7" s="9"/>
      <c r="H7" s="9"/>
      <c r="I7" s="9"/>
      <c r="J7" s="9"/>
      <c r="K7" s="9"/>
      <c r="L7" s="18"/>
      <c r="M7" s="18"/>
      <c r="N7" s="19"/>
    </row>
    <row r="8" spans="2:14" ht="15.75" thickBot="1" x14ac:dyDescent="0.3">
      <c r="B8" s="38"/>
      <c r="C8" s="373" t="s">
        <v>92</v>
      </c>
      <c r="D8" s="374"/>
      <c r="E8" s="374"/>
      <c r="F8" s="374"/>
      <c r="G8" s="375"/>
      <c r="H8" s="374" t="s">
        <v>93</v>
      </c>
      <c r="I8" s="374"/>
      <c r="J8" s="374"/>
      <c r="K8" s="374"/>
      <c r="L8" s="374"/>
      <c r="M8" s="374"/>
      <c r="N8" s="42"/>
    </row>
    <row r="9" spans="2:14" ht="43.5" thickBot="1" x14ac:dyDescent="0.3">
      <c r="B9" s="43" t="s">
        <v>81</v>
      </c>
      <c r="C9" s="43" t="s">
        <v>82</v>
      </c>
      <c r="D9" s="43" t="s">
        <v>83</v>
      </c>
      <c r="E9" s="43" t="s">
        <v>84</v>
      </c>
      <c r="F9" s="43" t="s">
        <v>85</v>
      </c>
      <c r="G9" s="43" t="s">
        <v>86</v>
      </c>
      <c r="H9" s="43" t="s">
        <v>87</v>
      </c>
      <c r="I9" s="43" t="s">
        <v>88</v>
      </c>
      <c r="J9" s="43" t="s">
        <v>89</v>
      </c>
      <c r="K9" s="43" t="s">
        <v>84</v>
      </c>
      <c r="L9" s="43" t="s">
        <v>218</v>
      </c>
      <c r="M9" s="43" t="s">
        <v>90</v>
      </c>
      <c r="N9" s="43" t="s">
        <v>381</v>
      </c>
    </row>
    <row r="10" spans="2:14" x14ac:dyDescent="0.25"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1"/>
      <c r="M10" s="14"/>
      <c r="N10" s="41"/>
    </row>
    <row r="11" spans="2:14" x14ac:dyDescent="0.25">
      <c r="B11" s="46" t="s">
        <v>211</v>
      </c>
      <c r="C11" s="307">
        <v>103022</v>
      </c>
      <c r="D11" s="308"/>
      <c r="E11" s="309"/>
      <c r="F11" s="308">
        <v>326</v>
      </c>
      <c r="G11" s="309">
        <f>+C11+D11+E11+F11</f>
        <v>103348</v>
      </c>
      <c r="H11" s="309">
        <v>45704</v>
      </c>
      <c r="I11" s="300"/>
      <c r="J11" s="308">
        <v>0</v>
      </c>
      <c r="K11" s="309">
        <v>0</v>
      </c>
      <c r="L11" s="308">
        <v>10472</v>
      </c>
      <c r="M11" s="309">
        <f t="shared" ref="M11:M16" si="0">+H11+L11</f>
        <v>56176</v>
      </c>
      <c r="N11" s="309">
        <f t="shared" ref="N11:N16" si="1">+G11-M11</f>
        <v>47172</v>
      </c>
    </row>
    <row r="12" spans="2:14" x14ac:dyDescent="0.25">
      <c r="B12" s="46" t="s">
        <v>212</v>
      </c>
      <c r="C12" s="307"/>
      <c r="D12" s="308"/>
      <c r="E12" s="309"/>
      <c r="F12" s="308"/>
      <c r="G12" s="309"/>
      <c r="H12" s="309"/>
      <c r="I12" s="300"/>
      <c r="J12" s="308"/>
      <c r="K12" s="309"/>
      <c r="L12" s="308"/>
      <c r="M12" s="309">
        <f t="shared" si="0"/>
        <v>0</v>
      </c>
      <c r="N12" s="309">
        <f t="shared" si="1"/>
        <v>0</v>
      </c>
    </row>
    <row r="13" spans="2:14" x14ac:dyDescent="0.25">
      <c r="B13" s="46" t="s">
        <v>213</v>
      </c>
      <c r="C13" s="307"/>
      <c r="D13" s="308"/>
      <c r="E13" s="309"/>
      <c r="F13" s="308"/>
      <c r="G13" s="309"/>
      <c r="H13" s="309"/>
      <c r="I13" s="300"/>
      <c r="J13" s="308"/>
      <c r="K13" s="309"/>
      <c r="L13" s="308"/>
      <c r="M13" s="309">
        <f t="shared" si="0"/>
        <v>0</v>
      </c>
      <c r="N13" s="309">
        <f t="shared" si="1"/>
        <v>0</v>
      </c>
    </row>
    <row r="14" spans="2:14" x14ac:dyDescent="0.25">
      <c r="B14" s="88" t="s">
        <v>214</v>
      </c>
      <c r="C14" s="307">
        <v>224467</v>
      </c>
      <c r="D14" s="308"/>
      <c r="E14" s="309"/>
      <c r="F14" s="308">
        <v>166</v>
      </c>
      <c r="G14" s="309">
        <f>+C14+F14+D14</f>
        <v>224633</v>
      </c>
      <c r="H14" s="309">
        <v>195250</v>
      </c>
      <c r="I14" s="300"/>
      <c r="J14" s="308">
        <v>0</v>
      </c>
      <c r="K14" s="309">
        <v>0</v>
      </c>
      <c r="L14" s="308">
        <v>27861</v>
      </c>
      <c r="M14" s="309">
        <f t="shared" si="0"/>
        <v>223111</v>
      </c>
      <c r="N14" s="309">
        <f>+G14-M14</f>
        <v>1522</v>
      </c>
    </row>
    <row r="15" spans="2:14" x14ac:dyDescent="0.25">
      <c r="B15" s="46" t="s">
        <v>215</v>
      </c>
      <c r="C15" s="307"/>
      <c r="D15" s="308"/>
      <c r="E15" s="309"/>
      <c r="F15" s="308"/>
      <c r="G15" s="309">
        <f>+C15+F15+D15</f>
        <v>0</v>
      </c>
      <c r="H15" s="309"/>
      <c r="I15" s="300"/>
      <c r="J15" s="308"/>
      <c r="K15" s="309"/>
      <c r="L15" s="308"/>
      <c r="M15" s="309">
        <f t="shared" si="0"/>
        <v>0</v>
      </c>
      <c r="N15" s="309">
        <f t="shared" si="1"/>
        <v>0</v>
      </c>
    </row>
    <row r="16" spans="2:14" x14ac:dyDescent="0.25">
      <c r="B16" s="46" t="s">
        <v>217</v>
      </c>
      <c r="C16" s="307">
        <v>238609</v>
      </c>
      <c r="D16" s="308"/>
      <c r="E16" s="309"/>
      <c r="F16" s="308">
        <v>707</v>
      </c>
      <c r="G16" s="309">
        <f>+C16+F16+D16</f>
        <v>239316</v>
      </c>
      <c r="H16" s="309">
        <v>114308</v>
      </c>
      <c r="I16" s="300"/>
      <c r="J16" s="308">
        <v>0</v>
      </c>
      <c r="K16" s="309">
        <v>0</v>
      </c>
      <c r="L16" s="308">
        <v>17666</v>
      </c>
      <c r="M16" s="309">
        <f t="shared" si="0"/>
        <v>131974</v>
      </c>
      <c r="N16" s="309">
        <f t="shared" si="1"/>
        <v>107342</v>
      </c>
    </row>
    <row r="17" spans="2:14" ht="15.75" thickBot="1" x14ac:dyDescent="0.3">
      <c r="B17" s="47" t="s">
        <v>411</v>
      </c>
      <c r="C17" s="310">
        <v>19533</v>
      </c>
      <c r="D17" s="310"/>
      <c r="E17" s="310"/>
      <c r="F17" s="310">
        <v>223</v>
      </c>
      <c r="G17" s="310">
        <v>19756</v>
      </c>
      <c r="H17" s="310"/>
      <c r="I17" s="311"/>
      <c r="J17" s="311"/>
      <c r="K17" s="311"/>
      <c r="L17" s="311">
        <v>4939</v>
      </c>
      <c r="M17" s="312">
        <f>+H17+L17</f>
        <v>4939</v>
      </c>
      <c r="N17" s="313"/>
    </row>
    <row r="18" spans="2:14" x14ac:dyDescent="0.25">
      <c r="B18" s="44" t="s">
        <v>94</v>
      </c>
      <c r="C18" s="314">
        <f>SUM(C11:C17)</f>
        <v>585631</v>
      </c>
      <c r="D18" s="314">
        <f>SUM(D11:D17)</f>
        <v>0</v>
      </c>
      <c r="E18" s="314"/>
      <c r="F18" s="314">
        <f>SUM(F11:F17)</f>
        <v>1422</v>
      </c>
      <c r="G18" s="314">
        <f>SUM(G11:G17)</f>
        <v>587053</v>
      </c>
      <c r="H18" s="314">
        <f>SUM(H11:H17)</f>
        <v>355262</v>
      </c>
      <c r="I18" s="315"/>
      <c r="J18" s="315"/>
      <c r="K18" s="315"/>
      <c r="L18" s="324">
        <f>+L11+L14+L16+L17</f>
        <v>60938</v>
      </c>
      <c r="M18" s="314">
        <f>SUM(M11:M17)</f>
        <v>416200</v>
      </c>
      <c r="N18" s="314">
        <f>SUM(N11:N17)</f>
        <v>156036</v>
      </c>
    </row>
    <row r="19" spans="2:14" ht="15.75" thickBot="1" x14ac:dyDescent="0.3">
      <c r="B19" s="89" t="s">
        <v>380</v>
      </c>
      <c r="C19" s="316">
        <v>556700</v>
      </c>
      <c r="D19" s="317">
        <v>0</v>
      </c>
      <c r="E19" s="318" t="s">
        <v>298</v>
      </c>
      <c r="F19" s="317">
        <v>9398</v>
      </c>
      <c r="G19" s="316">
        <v>566098</v>
      </c>
      <c r="H19" s="319">
        <v>263005</v>
      </c>
      <c r="I19" s="319">
        <v>0</v>
      </c>
      <c r="J19" s="320">
        <v>0</v>
      </c>
      <c r="K19" s="321">
        <v>0</v>
      </c>
      <c r="L19" s="321">
        <v>92256</v>
      </c>
      <c r="M19" s="316">
        <v>355261</v>
      </c>
      <c r="N19" s="322">
        <v>210837</v>
      </c>
    </row>
    <row r="20" spans="2:14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2:14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2:14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2:14" x14ac:dyDescent="0.25">
      <c r="B23" s="128"/>
      <c r="C23" s="48"/>
      <c r="D23" s="48"/>
      <c r="E23" s="48"/>
      <c r="F23" s="48"/>
      <c r="G23" s="271"/>
      <c r="H23" s="273"/>
      <c r="I23" s="48"/>
      <c r="J23" s="271"/>
      <c r="K23" s="271"/>
      <c r="L23" s="273"/>
      <c r="M23" s="270"/>
    </row>
    <row r="24" spans="2:14" x14ac:dyDescent="0.25">
      <c r="B24" s="128"/>
      <c r="C24" s="48"/>
      <c r="D24" s="48"/>
      <c r="E24" s="48"/>
      <c r="F24" s="48"/>
      <c r="G24" s="272"/>
      <c r="H24" s="272"/>
      <c r="I24" s="48"/>
      <c r="J24" s="48"/>
      <c r="K24" s="48"/>
      <c r="L24" s="333"/>
      <c r="M24" s="333"/>
    </row>
    <row r="25" spans="2:14" x14ac:dyDescent="0.25">
      <c r="B25" s="22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</row>
    <row r="27" spans="2:14" x14ac:dyDescent="0.25">
      <c r="C27" s="121"/>
    </row>
  </sheetData>
  <mergeCells count="7">
    <mergeCell ref="L24:M24"/>
    <mergeCell ref="C8:G8"/>
    <mergeCell ref="H8:M8"/>
    <mergeCell ref="B3:N3"/>
    <mergeCell ref="B4:N4"/>
    <mergeCell ref="B5:N5"/>
    <mergeCell ref="B6:N6"/>
  </mergeCells>
  <pageMargins left="0.70866141732283472" right="0.70866141732283472" top="1.9455882352941176" bottom="0.74803149606299213" header="0.31496062992125984" footer="0.31496062992125984"/>
  <pageSetup paperSize="9" scale="63" orientation="landscape" r:id="rId1"/>
  <headerFooter>
    <oddHeader>&amp;C&amp;G</oddHeader>
    <oddFooter>&amp;L25 de Mayo N° 161 e/ Yegros e Independencia Nacional. Tel. 453-394/8&amp;RPágina 5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showGridLines="0" view="pageLayout" topLeftCell="A22" zoomScale="70" zoomScalePageLayoutView="70" workbookViewId="0">
      <selection activeCell="I42" sqref="I42"/>
    </sheetView>
  </sheetViews>
  <sheetFormatPr baseColWidth="10" defaultRowHeight="15" x14ac:dyDescent="0.25"/>
  <cols>
    <col min="1" max="1" width="3.28515625" customWidth="1"/>
    <col min="2" max="2" width="31.28515625" customWidth="1"/>
    <col min="3" max="3" width="11.7109375" bestFit="1" customWidth="1"/>
    <col min="5" max="5" width="5.28515625" customWidth="1"/>
    <col min="6" max="6" width="16.7109375" style="194" customWidth="1"/>
    <col min="7" max="7" width="15.5703125" style="194" customWidth="1"/>
    <col min="10" max="17" width="11.42578125" style="18"/>
  </cols>
  <sheetData>
    <row r="1" spans="1:17" x14ac:dyDescent="0.25">
      <c r="A1" s="382" t="s">
        <v>384</v>
      </c>
      <c r="B1" s="383"/>
      <c r="C1" s="383"/>
      <c r="D1" s="383"/>
      <c r="E1" s="383"/>
      <c r="F1" s="383"/>
      <c r="G1" s="384"/>
      <c r="J1" s="293"/>
      <c r="K1" s="293"/>
      <c r="L1" s="293"/>
      <c r="M1" s="293"/>
      <c r="N1" s="293"/>
      <c r="O1" s="293"/>
      <c r="P1" s="293"/>
      <c r="Q1" s="293"/>
    </row>
    <row r="2" spans="1:17" x14ac:dyDescent="0.25">
      <c r="A2" s="376" t="s">
        <v>52</v>
      </c>
      <c r="B2" s="377"/>
      <c r="C2" s="377"/>
      <c r="D2" s="377"/>
      <c r="E2" s="377"/>
      <c r="F2" s="377"/>
      <c r="G2" s="378"/>
      <c r="J2" s="229"/>
      <c r="K2" s="229"/>
      <c r="L2" s="229"/>
      <c r="M2" s="229"/>
      <c r="N2" s="229"/>
      <c r="O2" s="229"/>
      <c r="P2" s="229"/>
      <c r="Q2" s="229"/>
    </row>
    <row r="3" spans="1:17" x14ac:dyDescent="0.25">
      <c r="A3" s="379" t="s">
        <v>10</v>
      </c>
      <c r="B3" s="380"/>
      <c r="C3" s="380"/>
      <c r="D3" s="380"/>
      <c r="E3" s="380"/>
      <c r="F3" s="380"/>
      <c r="G3" s="381"/>
      <c r="J3" s="229"/>
      <c r="K3" s="229"/>
      <c r="L3" s="229"/>
      <c r="M3" s="229"/>
      <c r="N3" s="229"/>
      <c r="O3" s="229"/>
      <c r="P3" s="229"/>
      <c r="Q3" s="229"/>
    </row>
    <row r="4" spans="1:17" x14ac:dyDescent="0.25">
      <c r="A4" s="379" t="s">
        <v>404</v>
      </c>
      <c r="B4" s="380"/>
      <c r="C4" s="380"/>
      <c r="D4" s="380"/>
      <c r="E4" s="380"/>
      <c r="F4" s="380"/>
      <c r="G4" s="381"/>
      <c r="J4" s="229"/>
      <c r="K4" s="229"/>
      <c r="L4" s="229"/>
      <c r="M4" s="229"/>
      <c r="N4" s="229"/>
      <c r="O4" s="229"/>
      <c r="P4" s="229"/>
      <c r="Q4" s="229"/>
    </row>
    <row r="5" spans="1:17" x14ac:dyDescent="0.25">
      <c r="A5" s="174"/>
      <c r="B5" s="175"/>
      <c r="C5" s="175"/>
      <c r="D5" s="176"/>
      <c r="E5" s="176"/>
      <c r="F5" s="280">
        <v>2019</v>
      </c>
      <c r="G5" s="281">
        <v>2018</v>
      </c>
      <c r="J5" s="181"/>
      <c r="K5" s="181"/>
      <c r="L5" s="181"/>
      <c r="M5" s="181"/>
      <c r="N5" s="181"/>
      <c r="O5" s="181"/>
      <c r="P5" s="181"/>
      <c r="Q5" s="181"/>
    </row>
    <row r="6" spans="1:17" x14ac:dyDescent="0.25">
      <c r="A6" s="174"/>
      <c r="B6" s="177" t="s">
        <v>343</v>
      </c>
      <c r="C6" s="175"/>
      <c r="D6" s="176"/>
      <c r="E6" s="176"/>
      <c r="F6" s="229">
        <v>5670330</v>
      </c>
      <c r="G6" s="282">
        <v>5701384</v>
      </c>
      <c r="J6" s="183"/>
      <c r="K6" s="183"/>
      <c r="L6" s="183"/>
      <c r="M6" s="183"/>
      <c r="N6" s="183"/>
      <c r="O6" s="183"/>
      <c r="P6" s="183"/>
      <c r="Q6" s="183"/>
    </row>
    <row r="7" spans="1:17" x14ac:dyDescent="0.25">
      <c r="A7" s="174"/>
      <c r="B7" s="177" t="s">
        <v>342</v>
      </c>
      <c r="C7" s="175"/>
      <c r="D7" s="176"/>
      <c r="E7" s="176"/>
      <c r="F7" s="229">
        <v>-4937389</v>
      </c>
      <c r="G7" s="282">
        <v>-5224713</v>
      </c>
      <c r="J7" s="229"/>
      <c r="K7" s="229"/>
      <c r="L7" s="229"/>
      <c r="M7" s="229"/>
      <c r="N7" s="229"/>
      <c r="O7" s="229"/>
      <c r="P7" s="229"/>
      <c r="Q7" s="229"/>
    </row>
    <row r="8" spans="1:17" x14ac:dyDescent="0.25">
      <c r="A8" s="174"/>
      <c r="B8" s="177" t="s">
        <v>307</v>
      </c>
      <c r="C8" s="175"/>
      <c r="D8" s="176"/>
      <c r="E8" s="176"/>
      <c r="F8" s="229">
        <f>-'ESTADO DE RESULTADO'!$D$23-'ESTADO DE RESULTADO'!$D$25</f>
        <v>-259912</v>
      </c>
      <c r="G8" s="282">
        <v>-246668</v>
      </c>
      <c r="J8" s="229"/>
      <c r="K8" s="229"/>
      <c r="L8" s="229"/>
      <c r="M8" s="229"/>
      <c r="N8" s="229"/>
      <c r="O8" s="229"/>
      <c r="P8" s="229"/>
      <c r="Q8" s="229"/>
    </row>
    <row r="9" spans="1:17" x14ac:dyDescent="0.25">
      <c r="A9" s="179" t="s">
        <v>308</v>
      </c>
      <c r="B9" s="176"/>
      <c r="C9" s="176"/>
      <c r="D9" s="180"/>
      <c r="E9" s="176"/>
      <c r="F9" s="181">
        <f>SUM(F6:F8)</f>
        <v>473029</v>
      </c>
      <c r="G9" s="283">
        <f>SUM(G6:G8)</f>
        <v>230003</v>
      </c>
      <c r="J9" s="285"/>
      <c r="K9" s="285"/>
      <c r="L9" s="285"/>
      <c r="M9" s="285"/>
      <c r="N9" s="285"/>
      <c r="O9" s="285"/>
      <c r="P9" s="285"/>
      <c r="Q9" s="285"/>
    </row>
    <row r="10" spans="1:17" x14ac:dyDescent="0.25">
      <c r="A10" s="179" t="s">
        <v>309</v>
      </c>
      <c r="B10" s="176"/>
      <c r="C10" s="176"/>
      <c r="D10" s="182"/>
      <c r="E10" s="176"/>
      <c r="F10" s="183"/>
      <c r="G10" s="284"/>
      <c r="J10" s="229"/>
      <c r="K10" s="229"/>
      <c r="L10" s="229"/>
      <c r="M10" s="229"/>
      <c r="N10" s="229"/>
      <c r="O10" s="229"/>
      <c r="P10" s="229"/>
      <c r="Q10" s="229"/>
    </row>
    <row r="11" spans="1:17" s="22" customFormat="1" x14ac:dyDescent="0.25">
      <c r="A11" s="179"/>
      <c r="B11" s="176" t="s">
        <v>378</v>
      </c>
      <c r="C11" s="176"/>
      <c r="D11" s="182"/>
      <c r="E11" s="176"/>
      <c r="F11" s="229">
        <v>31045</v>
      </c>
      <c r="G11" s="282">
        <v>21503</v>
      </c>
      <c r="J11" s="229"/>
      <c r="K11" s="229"/>
      <c r="L11" s="229"/>
      <c r="M11" s="229"/>
      <c r="N11" s="229"/>
      <c r="O11" s="229"/>
      <c r="P11" s="229"/>
      <c r="Q11" s="229"/>
    </row>
    <row r="12" spans="1:17" x14ac:dyDescent="0.25">
      <c r="A12" s="179"/>
      <c r="B12" s="176" t="s">
        <v>310</v>
      </c>
      <c r="C12" s="176"/>
      <c r="D12" s="182"/>
      <c r="E12" s="176"/>
      <c r="F12" s="229">
        <v>64853</v>
      </c>
      <c r="G12" s="282">
        <v>82857</v>
      </c>
      <c r="J12" s="229"/>
      <c r="K12" s="229"/>
      <c r="L12" s="229"/>
      <c r="M12" s="229"/>
      <c r="N12" s="229"/>
      <c r="O12" s="229"/>
      <c r="P12" s="229"/>
      <c r="Q12" s="229"/>
    </row>
    <row r="13" spans="1:17" x14ac:dyDescent="0.25">
      <c r="A13" s="179"/>
      <c r="B13" s="176" t="s">
        <v>311</v>
      </c>
      <c r="C13" s="176"/>
      <c r="D13" s="182"/>
      <c r="E13" s="176"/>
      <c r="F13" s="285">
        <v>465066</v>
      </c>
      <c r="G13" s="292">
        <v>811049</v>
      </c>
      <c r="J13" s="229"/>
      <c r="K13" s="229"/>
      <c r="L13" s="229"/>
      <c r="M13" s="229"/>
      <c r="N13" s="229"/>
      <c r="O13" s="229"/>
      <c r="P13" s="229"/>
      <c r="Q13" s="229"/>
    </row>
    <row r="14" spans="1:17" x14ac:dyDescent="0.25">
      <c r="A14" s="179"/>
      <c r="B14" s="176" t="s">
        <v>312</v>
      </c>
      <c r="C14" s="176"/>
      <c r="D14" s="182"/>
      <c r="E14" s="176"/>
      <c r="F14" s="229"/>
      <c r="G14" s="282"/>
      <c r="J14" s="181"/>
      <c r="K14" s="181"/>
      <c r="L14" s="181"/>
      <c r="M14" s="181"/>
      <c r="N14" s="181"/>
      <c r="O14" s="181"/>
      <c r="P14" s="181"/>
      <c r="Q14" s="181"/>
    </row>
    <row r="15" spans="1:17" x14ac:dyDescent="0.25">
      <c r="A15" s="179"/>
      <c r="B15" s="176" t="s">
        <v>313</v>
      </c>
      <c r="C15" s="176"/>
      <c r="D15" s="182"/>
      <c r="E15" s="176"/>
      <c r="F15" s="229">
        <v>-317061</v>
      </c>
      <c r="G15" s="282">
        <v>-461090</v>
      </c>
      <c r="J15" s="183"/>
      <c r="K15" s="183"/>
      <c r="L15" s="183"/>
      <c r="M15" s="183"/>
      <c r="N15" s="183"/>
      <c r="O15" s="183"/>
      <c r="P15" s="183"/>
      <c r="Q15" s="183"/>
    </row>
    <row r="16" spans="1:17" x14ac:dyDescent="0.25">
      <c r="A16" s="179"/>
      <c r="B16" s="176" t="s">
        <v>314</v>
      </c>
      <c r="C16" s="176"/>
      <c r="D16" s="182"/>
      <c r="E16" s="176"/>
      <c r="F16" s="229">
        <v>-58884</v>
      </c>
      <c r="G16" s="282"/>
      <c r="J16" s="183"/>
      <c r="K16" s="183"/>
      <c r="L16" s="183"/>
      <c r="M16" s="183"/>
      <c r="N16" s="183"/>
      <c r="O16" s="183"/>
      <c r="P16" s="183"/>
      <c r="Q16" s="183"/>
    </row>
    <row r="17" spans="1:17" x14ac:dyDescent="0.25">
      <c r="A17" s="179"/>
      <c r="B17" s="176" t="s">
        <v>315</v>
      </c>
      <c r="C17" s="176"/>
      <c r="D17" s="182"/>
      <c r="E17" s="176"/>
      <c r="F17" s="229">
        <v>-5970</v>
      </c>
      <c r="G17" s="282">
        <v>3154</v>
      </c>
      <c r="J17" s="183"/>
      <c r="K17" s="183"/>
      <c r="L17" s="183"/>
      <c r="M17" s="183"/>
      <c r="N17" s="183"/>
      <c r="O17" s="183"/>
      <c r="P17" s="183"/>
      <c r="Q17" s="183"/>
    </row>
    <row r="18" spans="1:17" x14ac:dyDescent="0.25">
      <c r="A18" s="179"/>
      <c r="B18" s="185"/>
      <c r="C18" s="185"/>
      <c r="D18" s="180"/>
      <c r="E18" s="176"/>
      <c r="F18" s="286">
        <f>SUM(F9:F17)</f>
        <v>652078</v>
      </c>
      <c r="G18" s="287">
        <f>SUM(G9:G17)</f>
        <v>687476</v>
      </c>
      <c r="J18" s="229"/>
      <c r="K18" s="229"/>
      <c r="L18" s="229"/>
      <c r="M18" s="229"/>
      <c r="N18" s="229"/>
      <c r="O18" s="229"/>
      <c r="P18" s="229"/>
      <c r="Q18" s="229"/>
    </row>
    <row r="19" spans="1:17" x14ac:dyDescent="0.25">
      <c r="A19" s="179" t="s">
        <v>316</v>
      </c>
      <c r="B19" s="176"/>
      <c r="C19" s="176"/>
      <c r="D19" s="182"/>
      <c r="E19" s="176"/>
      <c r="F19" s="183"/>
      <c r="G19" s="284"/>
      <c r="J19" s="229"/>
      <c r="K19" s="229"/>
      <c r="L19" s="229"/>
      <c r="M19" s="229"/>
      <c r="N19" s="229"/>
      <c r="O19" s="229"/>
      <c r="P19" s="229"/>
      <c r="Q19" s="229"/>
    </row>
    <row r="20" spans="1:17" x14ac:dyDescent="0.25">
      <c r="A20" s="179" t="s">
        <v>317</v>
      </c>
      <c r="B20" s="176"/>
      <c r="C20" s="176"/>
      <c r="D20" s="180"/>
      <c r="E20" s="176"/>
      <c r="F20" s="183"/>
      <c r="G20" s="284"/>
      <c r="J20" s="229"/>
      <c r="K20" s="229"/>
      <c r="L20" s="229"/>
      <c r="M20" s="229"/>
      <c r="N20" s="229"/>
      <c r="O20" s="229"/>
      <c r="P20" s="229"/>
      <c r="Q20" s="229"/>
    </row>
    <row r="21" spans="1:17" x14ac:dyDescent="0.25">
      <c r="A21" s="179"/>
      <c r="B21" s="176" t="s">
        <v>318</v>
      </c>
      <c r="C21" s="176"/>
      <c r="D21" s="180"/>
      <c r="E21" s="176"/>
      <c r="F21" s="183"/>
      <c r="G21" s="284"/>
      <c r="J21" s="229"/>
      <c r="K21" s="229"/>
      <c r="L21" s="229"/>
      <c r="M21" s="229"/>
      <c r="N21" s="229"/>
      <c r="O21" s="229"/>
      <c r="P21" s="229"/>
      <c r="Q21" s="229"/>
    </row>
    <row r="22" spans="1:17" x14ac:dyDescent="0.25">
      <c r="A22" s="179"/>
      <c r="B22" s="176" t="s">
        <v>319</v>
      </c>
      <c r="C22" s="176"/>
      <c r="D22" s="182"/>
      <c r="E22" s="176"/>
      <c r="F22" s="229">
        <v>-1363299</v>
      </c>
      <c r="G22" s="282">
        <v>-1499628</v>
      </c>
      <c r="J22" s="229"/>
      <c r="K22" s="229"/>
      <c r="L22" s="229"/>
      <c r="M22" s="229"/>
      <c r="N22" s="229"/>
      <c r="O22" s="229"/>
      <c r="P22" s="229"/>
      <c r="Q22" s="229"/>
    </row>
    <row r="23" spans="1:17" x14ac:dyDescent="0.25">
      <c r="A23" s="179"/>
      <c r="B23" s="176" t="s">
        <v>320</v>
      </c>
      <c r="C23" s="176"/>
      <c r="D23" s="182"/>
      <c r="E23" s="176"/>
      <c r="F23" s="229">
        <v>48018</v>
      </c>
      <c r="G23" s="282">
        <v>-234027</v>
      </c>
      <c r="J23" s="229"/>
      <c r="K23" s="229"/>
      <c r="L23" s="229"/>
      <c r="M23" s="229"/>
      <c r="N23" s="229"/>
      <c r="O23" s="229"/>
      <c r="P23" s="229"/>
      <c r="Q23" s="229"/>
    </row>
    <row r="24" spans="1:17" x14ac:dyDescent="0.25">
      <c r="A24" s="179"/>
      <c r="B24" s="176" t="s">
        <v>321</v>
      </c>
      <c r="C24" s="176"/>
      <c r="D24" s="182"/>
      <c r="E24" s="176"/>
      <c r="F24" s="229">
        <v>-1472650</v>
      </c>
      <c r="G24" s="282">
        <v>-1072345</v>
      </c>
      <c r="J24" s="229"/>
      <c r="K24" s="229"/>
      <c r="L24" s="229"/>
      <c r="M24" s="229"/>
      <c r="N24" s="229"/>
      <c r="O24" s="229"/>
      <c r="P24" s="229"/>
      <c r="Q24" s="229"/>
    </row>
    <row r="25" spans="1:17" x14ac:dyDescent="0.25">
      <c r="A25" s="179"/>
      <c r="B25" s="176" t="s">
        <v>322</v>
      </c>
      <c r="C25" s="176"/>
      <c r="D25" s="182"/>
      <c r="E25" s="176"/>
      <c r="F25" s="229"/>
      <c r="G25" s="282"/>
      <c r="J25" s="229"/>
      <c r="K25" s="229"/>
      <c r="L25" s="229"/>
      <c r="M25" s="229"/>
      <c r="N25" s="229"/>
      <c r="O25" s="229"/>
      <c r="P25" s="229"/>
      <c r="Q25" s="229"/>
    </row>
    <row r="26" spans="1:17" x14ac:dyDescent="0.25">
      <c r="A26" s="179"/>
      <c r="B26" s="176" t="s">
        <v>323</v>
      </c>
      <c r="C26" s="176"/>
      <c r="D26" s="182"/>
      <c r="E26" s="176"/>
      <c r="F26" s="229">
        <v>-4115345</v>
      </c>
      <c r="G26" s="282">
        <v>1809579</v>
      </c>
      <c r="J26" s="186"/>
      <c r="K26" s="186"/>
      <c r="L26" s="186"/>
      <c r="M26" s="186"/>
      <c r="N26" s="186"/>
      <c r="O26" s="186"/>
      <c r="P26" s="186"/>
      <c r="Q26" s="186"/>
    </row>
    <row r="27" spans="1:17" x14ac:dyDescent="0.25">
      <c r="A27" s="179"/>
      <c r="B27" s="176" t="s">
        <v>323</v>
      </c>
      <c r="C27" s="176"/>
      <c r="D27" s="182"/>
      <c r="E27" s="176"/>
      <c r="F27" s="229"/>
      <c r="G27" s="282"/>
      <c r="J27" s="181"/>
      <c r="K27" s="181"/>
      <c r="L27" s="181"/>
      <c r="M27" s="181"/>
      <c r="N27" s="181"/>
      <c r="O27" s="181"/>
      <c r="P27" s="181"/>
      <c r="Q27" s="181"/>
    </row>
    <row r="28" spans="1:17" x14ac:dyDescent="0.25">
      <c r="A28" s="179"/>
      <c r="B28" s="176" t="s">
        <v>324</v>
      </c>
      <c r="C28" s="176"/>
      <c r="D28" s="182"/>
      <c r="E28" s="176"/>
      <c r="F28" s="229">
        <v>20616</v>
      </c>
      <c r="G28" s="282">
        <v>238849</v>
      </c>
      <c r="J28" s="183"/>
      <c r="K28" s="183"/>
      <c r="L28" s="183"/>
      <c r="M28" s="183"/>
      <c r="N28" s="183"/>
      <c r="O28" s="183"/>
      <c r="P28" s="183"/>
      <c r="Q28" s="183"/>
    </row>
    <row r="29" spans="1:17" x14ac:dyDescent="0.25">
      <c r="A29" s="179"/>
      <c r="B29" s="176" t="s">
        <v>325</v>
      </c>
      <c r="C29" s="176"/>
      <c r="D29" s="182"/>
      <c r="E29" s="176"/>
      <c r="F29" s="229"/>
      <c r="G29" s="282"/>
      <c r="J29" s="183"/>
      <c r="K29" s="183"/>
      <c r="L29" s="183"/>
      <c r="M29" s="183"/>
      <c r="N29" s="183"/>
      <c r="O29" s="183"/>
      <c r="P29" s="183"/>
      <c r="Q29" s="183"/>
    </row>
    <row r="30" spans="1:17" x14ac:dyDescent="0.25">
      <c r="A30" s="179" t="s">
        <v>326</v>
      </c>
      <c r="B30" s="176"/>
      <c r="C30" s="176"/>
      <c r="D30" s="182"/>
      <c r="E30" s="176"/>
      <c r="F30" s="186"/>
      <c r="G30" s="288"/>
      <c r="J30" s="229"/>
      <c r="K30" s="229"/>
      <c r="L30" s="229"/>
      <c r="M30" s="229"/>
      <c r="N30" s="229"/>
      <c r="O30" s="229"/>
      <c r="P30" s="229"/>
      <c r="Q30" s="229"/>
    </row>
    <row r="31" spans="1:17" x14ac:dyDescent="0.25">
      <c r="A31" s="179" t="s">
        <v>327</v>
      </c>
      <c r="B31" s="176"/>
      <c r="C31" s="175" t="s">
        <v>208</v>
      </c>
      <c r="D31" s="180"/>
      <c r="E31" s="176"/>
      <c r="F31" s="286">
        <f>SUM(F18:F29)</f>
        <v>-6230582</v>
      </c>
      <c r="G31" s="287">
        <f>SUM(G18:G29)</f>
        <v>-70096</v>
      </c>
      <c r="J31" s="183"/>
      <c r="K31" s="183"/>
      <c r="L31" s="183"/>
      <c r="M31" s="183"/>
      <c r="N31" s="183"/>
      <c r="O31" s="183"/>
      <c r="P31" s="183"/>
      <c r="Q31" s="183"/>
    </row>
    <row r="32" spans="1:17" x14ac:dyDescent="0.25">
      <c r="A32" s="179" t="s">
        <v>328</v>
      </c>
      <c r="B32" s="176"/>
      <c r="C32" s="176"/>
      <c r="D32" s="182"/>
      <c r="E32" s="176"/>
      <c r="F32" s="183"/>
      <c r="G32" s="284"/>
      <c r="J32" s="183"/>
      <c r="K32" s="183"/>
      <c r="L32" s="183"/>
      <c r="M32" s="183"/>
      <c r="N32" s="183"/>
      <c r="O32" s="183"/>
      <c r="P32" s="183"/>
      <c r="Q32" s="183"/>
    </row>
    <row r="33" spans="1:17" x14ac:dyDescent="0.25">
      <c r="A33" s="179" t="s">
        <v>329</v>
      </c>
      <c r="B33" s="176"/>
      <c r="C33" s="176"/>
      <c r="D33" s="182"/>
      <c r="E33" s="176"/>
      <c r="F33" s="183"/>
      <c r="G33" s="284"/>
      <c r="J33" s="183"/>
      <c r="K33" s="183"/>
      <c r="L33" s="183"/>
      <c r="M33" s="183"/>
      <c r="N33" s="183"/>
      <c r="O33" s="183"/>
      <c r="P33" s="183"/>
      <c r="Q33" s="183"/>
    </row>
    <row r="34" spans="1:17" x14ac:dyDescent="0.25">
      <c r="A34" s="179"/>
      <c r="B34" s="176" t="s">
        <v>330</v>
      </c>
      <c r="C34" s="176"/>
      <c r="D34" s="182"/>
      <c r="E34" s="176"/>
      <c r="F34" s="229">
        <v>36803</v>
      </c>
      <c r="G34" s="282"/>
      <c r="J34" s="181"/>
      <c r="K34" s="181"/>
      <c r="L34" s="181"/>
      <c r="M34" s="181"/>
      <c r="N34" s="181"/>
      <c r="O34" s="181"/>
      <c r="P34" s="181"/>
      <c r="Q34" s="181"/>
    </row>
    <row r="35" spans="1:17" x14ac:dyDescent="0.25">
      <c r="A35" s="179"/>
      <c r="B35" s="176" t="s">
        <v>331</v>
      </c>
      <c r="C35" s="176"/>
      <c r="D35" s="182"/>
      <c r="E35" s="176"/>
      <c r="F35" s="183"/>
      <c r="G35" s="284"/>
      <c r="J35" s="183"/>
      <c r="K35" s="183"/>
      <c r="L35" s="183"/>
      <c r="M35" s="183"/>
      <c r="N35" s="183"/>
      <c r="O35" s="183"/>
      <c r="P35" s="183"/>
      <c r="Q35" s="183"/>
    </row>
    <row r="36" spans="1:17" x14ac:dyDescent="0.25">
      <c r="A36" s="179"/>
      <c r="B36" s="176" t="s">
        <v>332</v>
      </c>
      <c r="C36" s="176"/>
      <c r="D36" s="182"/>
      <c r="E36" s="176"/>
      <c r="F36" s="289"/>
      <c r="G36" s="290"/>
      <c r="J36" s="183"/>
      <c r="K36" s="183"/>
      <c r="L36" s="183"/>
      <c r="M36" s="183"/>
      <c r="N36" s="183"/>
      <c r="O36" s="183"/>
      <c r="P36" s="183"/>
      <c r="Q36" s="183"/>
    </row>
    <row r="37" spans="1:17" x14ac:dyDescent="0.25">
      <c r="A37" s="179" t="s">
        <v>333</v>
      </c>
      <c r="B37" s="176"/>
      <c r="C37" s="176"/>
      <c r="D37" s="182"/>
      <c r="E37" s="176"/>
      <c r="F37" s="183"/>
      <c r="G37" s="284"/>
      <c r="J37" s="183"/>
      <c r="K37" s="183"/>
      <c r="L37" s="183"/>
      <c r="M37" s="183"/>
      <c r="N37" s="183"/>
      <c r="O37" s="183"/>
      <c r="P37" s="183"/>
      <c r="Q37" s="183"/>
    </row>
    <row r="38" spans="1:17" x14ac:dyDescent="0.25">
      <c r="A38" s="179" t="s">
        <v>329</v>
      </c>
      <c r="B38" s="176"/>
      <c r="C38" s="175" t="s">
        <v>209</v>
      </c>
      <c r="D38" s="180"/>
      <c r="E38" s="176"/>
      <c r="F38" s="286">
        <f>+F34</f>
        <v>36803</v>
      </c>
      <c r="G38" s="287">
        <f>+G34</f>
        <v>0</v>
      </c>
      <c r="J38" s="229"/>
      <c r="K38" s="229"/>
      <c r="L38" s="229"/>
      <c r="M38" s="229"/>
      <c r="N38" s="229"/>
      <c r="O38" s="229"/>
      <c r="P38" s="229"/>
      <c r="Q38" s="229"/>
    </row>
    <row r="39" spans="1:17" x14ac:dyDescent="0.25">
      <c r="A39" s="179" t="s">
        <v>328</v>
      </c>
      <c r="B39" s="176"/>
      <c r="C39" s="176"/>
      <c r="D39" s="182"/>
      <c r="E39" s="176"/>
      <c r="F39" s="183"/>
      <c r="G39" s="284"/>
      <c r="J39" s="229"/>
      <c r="K39" s="229"/>
      <c r="L39" s="229"/>
      <c r="M39" s="229"/>
      <c r="N39" s="229"/>
      <c r="O39" s="229"/>
      <c r="P39" s="229"/>
      <c r="Q39" s="229"/>
    </row>
    <row r="40" spans="1:17" x14ac:dyDescent="0.25">
      <c r="A40" s="179" t="s">
        <v>334</v>
      </c>
      <c r="B40" s="176"/>
      <c r="C40" s="176"/>
      <c r="D40" s="182"/>
      <c r="E40" s="176"/>
      <c r="F40" s="183"/>
      <c r="G40" s="284"/>
      <c r="J40" s="184"/>
      <c r="K40" s="184"/>
      <c r="L40" s="184"/>
      <c r="M40" s="184"/>
      <c r="N40" s="184"/>
      <c r="O40" s="184"/>
      <c r="P40" s="184"/>
      <c r="Q40" s="184"/>
    </row>
    <row r="41" spans="1:17" s="22" customFormat="1" x14ac:dyDescent="0.25">
      <c r="A41" s="179"/>
      <c r="B41" s="176" t="s">
        <v>415</v>
      </c>
      <c r="C41" s="176"/>
      <c r="D41" s="182"/>
      <c r="E41" s="176"/>
      <c r="F41" s="183">
        <v>49613</v>
      </c>
      <c r="G41" s="284"/>
      <c r="J41" s="181"/>
      <c r="K41" s="181"/>
      <c r="L41" s="181"/>
      <c r="M41" s="181"/>
      <c r="N41" s="181"/>
      <c r="O41" s="181"/>
      <c r="P41" s="181"/>
      <c r="Q41" s="181"/>
    </row>
    <row r="42" spans="1:17" x14ac:dyDescent="0.25">
      <c r="A42" s="179"/>
      <c r="B42" s="176" t="s">
        <v>335</v>
      </c>
      <c r="C42" s="176"/>
      <c r="D42" s="182"/>
      <c r="E42" s="176"/>
      <c r="F42" s="229">
        <v>7100000</v>
      </c>
      <c r="G42" s="282"/>
      <c r="J42" s="229"/>
      <c r="K42" s="229"/>
      <c r="L42" s="229"/>
      <c r="M42" s="229"/>
      <c r="N42" s="229"/>
      <c r="O42" s="229"/>
      <c r="P42" s="229"/>
      <c r="Q42" s="229"/>
    </row>
    <row r="43" spans="1:17" s="22" customFormat="1" x14ac:dyDescent="0.25">
      <c r="A43" s="179"/>
      <c r="B43" s="176" t="s">
        <v>414</v>
      </c>
      <c r="C43" s="176"/>
      <c r="D43" s="182"/>
      <c r="E43" s="176"/>
      <c r="F43" s="229">
        <v>-1057462</v>
      </c>
      <c r="G43" s="282"/>
      <c r="J43" s="229"/>
      <c r="K43" s="229"/>
      <c r="L43" s="229"/>
      <c r="M43" s="229"/>
      <c r="N43" s="229"/>
      <c r="O43" s="229"/>
      <c r="P43" s="229"/>
      <c r="Q43" s="229"/>
    </row>
    <row r="44" spans="1:17" x14ac:dyDescent="0.25">
      <c r="A44" s="179" t="s">
        <v>326</v>
      </c>
      <c r="B44" s="176"/>
      <c r="C44" s="176"/>
      <c r="D44" s="182"/>
      <c r="E44" s="176"/>
      <c r="F44" s="184"/>
      <c r="G44" s="291"/>
      <c r="J44" s="229"/>
      <c r="K44" s="229"/>
      <c r="L44" s="229"/>
      <c r="M44" s="229"/>
      <c r="N44" s="229"/>
      <c r="O44" s="229"/>
      <c r="P44" s="229"/>
      <c r="Q44" s="229"/>
    </row>
    <row r="45" spans="1:17" x14ac:dyDescent="0.25">
      <c r="A45" s="179" t="s">
        <v>336</v>
      </c>
      <c r="B45" s="176"/>
      <c r="C45" s="175" t="s">
        <v>210</v>
      </c>
      <c r="D45" s="180"/>
      <c r="E45" s="176"/>
      <c r="F45" s="286">
        <f>+F42+F41+F43</f>
        <v>6092151</v>
      </c>
      <c r="G45" s="287"/>
      <c r="J45" s="181"/>
      <c r="K45" s="181"/>
      <c r="L45" s="181"/>
      <c r="M45" s="181"/>
      <c r="N45" s="181"/>
      <c r="O45" s="181"/>
      <c r="P45" s="181"/>
      <c r="Q45" s="181"/>
    </row>
    <row r="46" spans="1:17" x14ac:dyDescent="0.25">
      <c r="A46" s="187" t="s">
        <v>337</v>
      </c>
      <c r="B46" s="176"/>
      <c r="C46" s="175" t="s">
        <v>338</v>
      </c>
      <c r="D46" s="182"/>
      <c r="E46" s="176"/>
      <c r="F46" s="229">
        <f>+F31+F38+F45</f>
        <v>-101628</v>
      </c>
      <c r="G46" s="282">
        <v>-70096</v>
      </c>
      <c r="J46" s="176"/>
      <c r="K46" s="176"/>
      <c r="L46" s="175"/>
      <c r="M46" s="182"/>
      <c r="N46" s="176"/>
      <c r="O46" s="178"/>
      <c r="P46" s="178"/>
      <c r="Q46" s="178"/>
    </row>
    <row r="47" spans="1:17" x14ac:dyDescent="0.25">
      <c r="A47" s="187" t="s">
        <v>339</v>
      </c>
      <c r="B47" s="176"/>
      <c r="C47" s="176"/>
      <c r="D47" s="182"/>
      <c r="E47" s="176"/>
      <c r="F47" s="229">
        <v>148346</v>
      </c>
      <c r="G47" s="282">
        <v>218441</v>
      </c>
      <c r="J47" s="176"/>
      <c r="K47" s="176"/>
      <c r="L47" s="176"/>
      <c r="M47" s="182"/>
      <c r="N47" s="176"/>
      <c r="O47" s="178"/>
      <c r="P47" s="178"/>
      <c r="Q47" s="178"/>
    </row>
    <row r="48" spans="1:17" s="22" customFormat="1" x14ac:dyDescent="0.25">
      <c r="A48" s="187" t="s">
        <v>353</v>
      </c>
      <c r="B48" s="176"/>
      <c r="C48" s="176"/>
      <c r="D48" s="182"/>
      <c r="E48" s="176"/>
      <c r="F48" s="229"/>
      <c r="G48" s="282">
        <v>1</v>
      </c>
      <c r="J48" s="176"/>
      <c r="K48" s="176"/>
      <c r="L48" s="176"/>
      <c r="M48" s="182"/>
      <c r="N48" s="176"/>
      <c r="O48" s="178"/>
      <c r="P48" s="178"/>
      <c r="Q48" s="178"/>
    </row>
    <row r="49" spans="1:18" ht="15.75" thickBot="1" x14ac:dyDescent="0.3">
      <c r="A49" s="179" t="s">
        <v>340</v>
      </c>
      <c r="B49" s="176"/>
      <c r="C49" s="176"/>
      <c r="D49" s="180"/>
      <c r="E49" s="176"/>
      <c r="F49" s="188">
        <f>+F46+F47</f>
        <v>46718</v>
      </c>
      <c r="G49" s="325">
        <f>-G46-G47-G48</f>
        <v>-148346</v>
      </c>
      <c r="J49" s="185"/>
      <c r="K49" s="176"/>
      <c r="L49" s="176"/>
      <c r="M49" s="180"/>
      <c r="N49" s="176"/>
      <c r="O49" s="181"/>
      <c r="P49" s="184"/>
      <c r="Q49" s="181"/>
    </row>
    <row r="50" spans="1:18" ht="15.75" thickTop="1" x14ac:dyDescent="0.25">
      <c r="A50" s="385" t="s">
        <v>341</v>
      </c>
      <c r="B50" s="386"/>
      <c r="C50" s="386"/>
      <c r="D50" s="386"/>
      <c r="E50" s="386"/>
      <c r="F50" s="386"/>
      <c r="G50" s="387"/>
      <c r="H50" s="228"/>
      <c r="I50" s="228"/>
      <c r="J50" s="386"/>
      <c r="K50" s="386"/>
      <c r="L50" s="386"/>
      <c r="M50" s="386"/>
      <c r="N50" s="386"/>
      <c r="O50" s="386"/>
      <c r="P50" s="386"/>
      <c r="Q50" s="386"/>
      <c r="R50" s="228"/>
    </row>
    <row r="51" spans="1:18" ht="16.5" thickBot="1" x14ac:dyDescent="0.3">
      <c r="A51" s="168"/>
      <c r="B51" s="169"/>
      <c r="C51" s="169"/>
      <c r="D51" s="169"/>
      <c r="E51" s="169"/>
      <c r="F51" s="231"/>
      <c r="G51" s="232"/>
      <c r="J51" s="170"/>
      <c r="K51" s="170"/>
      <c r="L51" s="170"/>
      <c r="M51" s="170"/>
      <c r="N51" s="170"/>
      <c r="O51" s="171"/>
      <c r="P51" s="170"/>
      <c r="Q51" s="170"/>
    </row>
    <row r="52" spans="1:18" ht="15.75" x14ac:dyDescent="0.25">
      <c r="A52" s="170"/>
      <c r="B52" s="170"/>
      <c r="C52" s="170"/>
      <c r="D52" s="170"/>
      <c r="E52" s="170"/>
      <c r="F52" s="233"/>
      <c r="G52" s="234"/>
    </row>
    <row r="53" spans="1:18" ht="15.75" x14ac:dyDescent="0.25">
      <c r="A53" s="170"/>
      <c r="B53" s="170"/>
      <c r="C53" s="170"/>
      <c r="D53" s="170"/>
      <c r="E53" s="170"/>
      <c r="F53" s="233"/>
      <c r="G53" s="234"/>
    </row>
    <row r="54" spans="1:18" x14ac:dyDescent="0.25">
      <c r="A54" s="388"/>
      <c r="B54" s="388"/>
      <c r="C54" s="388"/>
      <c r="D54" s="388"/>
      <c r="E54" s="388"/>
      <c r="F54" s="388"/>
      <c r="G54" s="388"/>
      <c r="H54" s="194"/>
    </row>
    <row r="55" spans="1:18" x14ac:dyDescent="0.25">
      <c r="A55" s="388"/>
      <c r="B55" s="388"/>
      <c r="C55" s="388"/>
      <c r="D55" s="388"/>
      <c r="E55" s="388"/>
      <c r="F55" s="388"/>
      <c r="G55" s="388"/>
      <c r="H55" s="192"/>
    </row>
    <row r="56" spans="1:18" x14ac:dyDescent="0.25">
      <c r="A56" s="388"/>
      <c r="B56" s="388"/>
      <c r="C56" s="388"/>
      <c r="D56" s="388"/>
      <c r="E56" s="388"/>
      <c r="F56" s="388"/>
      <c r="G56" s="388"/>
      <c r="H56" s="22"/>
    </row>
  </sheetData>
  <mergeCells count="7">
    <mergeCell ref="A1:G1"/>
    <mergeCell ref="A50:G50"/>
    <mergeCell ref="A54:G56"/>
    <mergeCell ref="J50:Q50"/>
    <mergeCell ref="A4:G4"/>
    <mergeCell ref="A3:G3"/>
    <mergeCell ref="A2:G2"/>
  </mergeCells>
  <printOptions horizontalCentered="1"/>
  <pageMargins left="0.70866141732283472" right="0.70866141732283472" top="1.7998511904761905" bottom="0.74803149606299213" header="0.31496062992125984" footer="0.31496062992125984"/>
  <pageSetup paperSize="9" scale="41" orientation="portrait" r:id="rId1"/>
  <headerFooter>
    <oddHeader>&amp;L&amp;G</oddHeader>
    <oddFooter>&amp;L25 de Mayo N° 161 e/ Yegros e Independencia Nacional. Tel. 453-394/8&amp;RPágina 6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7"/>
  <sheetViews>
    <sheetView topLeftCell="A40" workbookViewId="0">
      <selection activeCell="C30" sqref="C30"/>
    </sheetView>
  </sheetViews>
  <sheetFormatPr baseColWidth="10" defaultRowHeight="15" x14ac:dyDescent="0.25"/>
  <cols>
    <col min="3" max="3" width="58.42578125" customWidth="1"/>
  </cols>
  <sheetData>
    <row r="1" spans="2:7" ht="16.5" thickBot="1" x14ac:dyDescent="0.3">
      <c r="B1" s="33" t="s">
        <v>27</v>
      </c>
      <c r="C1" s="33"/>
      <c r="D1" s="18"/>
      <c r="E1" s="18"/>
      <c r="F1" s="18"/>
      <c r="G1" s="18"/>
    </row>
    <row r="2" spans="2:7" x14ac:dyDescent="0.25">
      <c r="B2" s="14"/>
      <c r="C2" s="15"/>
      <c r="D2" s="15"/>
      <c r="E2" s="15"/>
      <c r="F2" s="16"/>
      <c r="G2" s="18"/>
    </row>
    <row r="3" spans="2:7" x14ac:dyDescent="0.25">
      <c r="B3" s="17"/>
      <c r="C3" s="36" t="s">
        <v>69</v>
      </c>
      <c r="D3" s="9"/>
      <c r="E3" s="35"/>
      <c r="F3" s="31"/>
      <c r="G3" s="18"/>
    </row>
    <row r="4" spans="2:7" x14ac:dyDescent="0.25">
      <c r="B4" s="17"/>
      <c r="C4" s="36" t="s">
        <v>70</v>
      </c>
      <c r="D4" s="9"/>
      <c r="E4" s="9"/>
      <c r="F4" s="31"/>
      <c r="G4" s="30"/>
    </row>
    <row r="5" spans="2:7" x14ac:dyDescent="0.25">
      <c r="B5" s="17"/>
      <c r="C5" s="13"/>
      <c r="D5" s="9"/>
      <c r="E5" s="9"/>
      <c r="F5" s="19"/>
      <c r="G5" s="30"/>
    </row>
    <row r="6" spans="2:7" x14ac:dyDescent="0.25">
      <c r="B6" s="17"/>
      <c r="C6" s="36" t="s">
        <v>51</v>
      </c>
      <c r="D6" s="9"/>
      <c r="E6" s="9"/>
      <c r="F6" s="34"/>
      <c r="G6" s="18"/>
    </row>
    <row r="7" spans="2:7" x14ac:dyDescent="0.25">
      <c r="B7" s="17"/>
      <c r="C7" s="36" t="s">
        <v>52</v>
      </c>
      <c r="D7" s="9"/>
      <c r="E7" s="35"/>
      <c r="F7" s="19"/>
      <c r="G7" s="18"/>
    </row>
    <row r="8" spans="2:7" x14ac:dyDescent="0.25">
      <c r="B8" s="17"/>
      <c r="C8" s="13" t="s">
        <v>10</v>
      </c>
      <c r="D8" s="9"/>
      <c r="E8" s="9"/>
      <c r="F8" s="19"/>
      <c r="G8" s="18"/>
    </row>
    <row r="9" spans="2:7" x14ac:dyDescent="0.25">
      <c r="B9" s="17"/>
      <c r="C9" s="13" t="s">
        <v>28</v>
      </c>
      <c r="D9" s="9"/>
      <c r="E9" s="9"/>
      <c r="F9" s="19"/>
      <c r="G9" s="18"/>
    </row>
    <row r="10" spans="2:7" x14ac:dyDescent="0.25">
      <c r="B10" s="17"/>
      <c r="C10" s="9"/>
      <c r="D10" s="9"/>
      <c r="E10" s="9"/>
      <c r="F10" s="19"/>
      <c r="G10" s="18"/>
    </row>
    <row r="11" spans="2:7" ht="15.75" thickBot="1" x14ac:dyDescent="0.3">
      <c r="B11" s="17"/>
      <c r="C11" s="9"/>
      <c r="D11" s="9"/>
      <c r="E11" s="9"/>
      <c r="F11" s="19"/>
      <c r="G11" s="18"/>
    </row>
    <row r="12" spans="2:7" ht="15.75" thickBot="1" x14ac:dyDescent="0.3">
      <c r="B12" s="17"/>
      <c r="C12" s="3"/>
      <c r="D12" s="389" t="s">
        <v>32</v>
      </c>
      <c r="E12" s="390"/>
      <c r="F12" s="19"/>
      <c r="G12" s="18"/>
    </row>
    <row r="13" spans="2:7" ht="15.75" thickBot="1" x14ac:dyDescent="0.3">
      <c r="B13" s="17"/>
      <c r="C13" s="5"/>
      <c r="D13" s="389" t="s">
        <v>54</v>
      </c>
      <c r="E13" s="390"/>
      <c r="F13" s="19"/>
      <c r="G13" s="18"/>
    </row>
    <row r="14" spans="2:7" x14ac:dyDescent="0.25">
      <c r="B14" s="17"/>
      <c r="C14" s="37" t="s">
        <v>53</v>
      </c>
      <c r="D14" s="45"/>
      <c r="E14" s="45"/>
      <c r="F14" s="19"/>
      <c r="G14" s="18"/>
    </row>
    <row r="15" spans="2:7" x14ac:dyDescent="0.25">
      <c r="B15" s="17"/>
      <c r="C15" s="5"/>
      <c r="D15" s="46"/>
      <c r="E15" s="46"/>
      <c r="F15" s="19"/>
      <c r="G15" s="18"/>
    </row>
    <row r="16" spans="2:7" x14ac:dyDescent="0.25">
      <c r="B16" s="17"/>
      <c r="C16" s="5" t="s">
        <v>55</v>
      </c>
      <c r="D16" s="46"/>
      <c r="E16" s="46"/>
      <c r="F16" s="19"/>
      <c r="G16" s="18"/>
    </row>
    <row r="17" spans="2:7" x14ac:dyDescent="0.25">
      <c r="B17" s="17"/>
      <c r="C17" s="5" t="s">
        <v>56</v>
      </c>
      <c r="D17" s="46"/>
      <c r="E17" s="46"/>
      <c r="F17" s="19"/>
      <c r="G17" s="18"/>
    </row>
    <row r="18" spans="2:7" ht="15.75" thickBot="1" x14ac:dyDescent="0.3">
      <c r="B18" s="17"/>
      <c r="C18" s="5"/>
      <c r="D18" s="46"/>
      <c r="E18" s="46"/>
      <c r="F18" s="19"/>
      <c r="G18" s="18"/>
    </row>
    <row r="19" spans="2:7" ht="15.75" thickBot="1" x14ac:dyDescent="0.3">
      <c r="B19" s="17"/>
      <c r="C19" s="5" t="s">
        <v>57</v>
      </c>
      <c r="D19" s="49"/>
      <c r="E19" s="49"/>
      <c r="F19" s="19"/>
      <c r="G19" s="18"/>
    </row>
    <row r="20" spans="2:7" x14ac:dyDescent="0.25">
      <c r="B20" s="17"/>
      <c r="C20" s="5"/>
      <c r="D20" s="46"/>
      <c r="E20" s="46"/>
      <c r="F20" s="19"/>
      <c r="G20" s="18"/>
    </row>
    <row r="21" spans="2:7" x14ac:dyDescent="0.25">
      <c r="B21" s="17"/>
      <c r="C21" s="5" t="s">
        <v>58</v>
      </c>
      <c r="D21" s="46"/>
      <c r="E21" s="46"/>
      <c r="F21" s="19"/>
      <c r="G21" s="18"/>
    </row>
    <row r="22" spans="2:7" ht="15.75" thickBot="1" x14ac:dyDescent="0.3">
      <c r="B22" s="17"/>
      <c r="C22" s="5"/>
      <c r="D22" s="46"/>
      <c r="E22" s="46"/>
      <c r="F22" s="19"/>
      <c r="G22" s="18"/>
    </row>
    <row r="23" spans="2:7" ht="15.75" thickBot="1" x14ac:dyDescent="0.3">
      <c r="B23" s="17"/>
      <c r="C23" s="5" t="s">
        <v>59</v>
      </c>
      <c r="D23" s="49"/>
      <c r="E23" s="49"/>
      <c r="F23" s="19"/>
      <c r="G23" s="18"/>
    </row>
    <row r="24" spans="2:7" x14ac:dyDescent="0.25">
      <c r="B24" s="17"/>
      <c r="C24" s="5"/>
      <c r="D24" s="46"/>
      <c r="E24" s="46"/>
      <c r="F24" s="19"/>
      <c r="G24" s="18"/>
    </row>
    <row r="25" spans="2:7" x14ac:dyDescent="0.25">
      <c r="B25" s="17"/>
      <c r="C25" s="37" t="s">
        <v>60</v>
      </c>
      <c r="D25" s="46"/>
      <c r="E25" s="46"/>
      <c r="F25" s="19"/>
      <c r="G25" s="18"/>
    </row>
    <row r="26" spans="2:7" x14ac:dyDescent="0.25">
      <c r="B26" s="17"/>
      <c r="C26" s="5"/>
      <c r="D26" s="46"/>
      <c r="E26" s="46"/>
      <c r="F26" s="19"/>
      <c r="G26" s="18"/>
    </row>
    <row r="27" spans="2:7" x14ac:dyDescent="0.25">
      <c r="B27" s="17"/>
      <c r="C27" s="5" t="s">
        <v>71</v>
      </c>
      <c r="D27" s="46"/>
      <c r="E27" s="46"/>
      <c r="F27" s="19"/>
      <c r="G27" s="18"/>
    </row>
    <row r="28" spans="2:7" x14ac:dyDescent="0.25">
      <c r="B28" s="17"/>
      <c r="C28" s="5" t="s">
        <v>72</v>
      </c>
      <c r="D28" s="46"/>
      <c r="E28" s="46"/>
      <c r="F28" s="19"/>
      <c r="G28" s="18"/>
    </row>
    <row r="29" spans="2:7" x14ac:dyDescent="0.25">
      <c r="B29" s="17"/>
      <c r="C29" s="5" t="s">
        <v>73</v>
      </c>
      <c r="D29" s="46"/>
      <c r="E29" s="46"/>
      <c r="F29" s="19"/>
      <c r="G29" s="18"/>
    </row>
    <row r="30" spans="2:7" ht="15.75" thickBot="1" x14ac:dyDescent="0.3">
      <c r="B30" s="17"/>
      <c r="C30" s="5"/>
      <c r="D30" s="46"/>
      <c r="E30" s="46"/>
      <c r="F30" s="19"/>
      <c r="G30" s="18"/>
    </row>
    <row r="31" spans="2:7" ht="15.75" thickBot="1" x14ac:dyDescent="0.3">
      <c r="B31" s="17"/>
      <c r="C31" s="5" t="s">
        <v>61</v>
      </c>
      <c r="D31" s="49"/>
      <c r="E31" s="49"/>
      <c r="F31" s="19"/>
      <c r="G31" s="18"/>
    </row>
    <row r="32" spans="2:7" x14ac:dyDescent="0.25">
      <c r="B32" s="17"/>
      <c r="C32" s="5"/>
      <c r="D32" s="46"/>
      <c r="E32" s="46"/>
      <c r="F32" s="19"/>
      <c r="G32" s="18"/>
    </row>
    <row r="33" spans="2:7" x14ac:dyDescent="0.25">
      <c r="B33" s="17"/>
      <c r="C33" s="5" t="s">
        <v>74</v>
      </c>
      <c r="D33" s="46"/>
      <c r="E33" s="46"/>
      <c r="F33" s="19"/>
      <c r="G33" s="18"/>
    </row>
    <row r="34" spans="2:7" x14ac:dyDescent="0.25">
      <c r="B34" s="17"/>
      <c r="C34" s="5" t="s">
        <v>72</v>
      </c>
      <c r="D34" s="46"/>
      <c r="E34" s="46"/>
      <c r="F34" s="19"/>
      <c r="G34" s="18"/>
    </row>
    <row r="35" spans="2:7" x14ac:dyDescent="0.25">
      <c r="B35" s="17"/>
      <c r="C35" s="5" t="s">
        <v>73</v>
      </c>
      <c r="D35" s="46"/>
      <c r="E35" s="46"/>
      <c r="F35" s="19"/>
      <c r="G35" s="18"/>
    </row>
    <row r="36" spans="2:7" x14ac:dyDescent="0.25">
      <c r="B36" s="17"/>
      <c r="C36" s="5" t="s">
        <v>75</v>
      </c>
      <c r="D36" s="46"/>
      <c r="E36" s="46"/>
      <c r="F36" s="19"/>
      <c r="G36" s="18"/>
    </row>
    <row r="37" spans="2:7" s="22" customFormat="1" ht="15.75" thickBot="1" x14ac:dyDescent="0.3">
      <c r="B37" s="17"/>
      <c r="C37" s="5"/>
      <c r="D37" s="46"/>
      <c r="E37" s="46"/>
      <c r="F37" s="19"/>
      <c r="G37" s="18"/>
    </row>
    <row r="38" spans="2:7" s="22" customFormat="1" ht="15.75" thickBot="1" x14ac:dyDescent="0.3">
      <c r="B38" s="17"/>
      <c r="C38" s="5" t="s">
        <v>207</v>
      </c>
      <c r="D38" s="49"/>
      <c r="E38" s="49"/>
      <c r="F38" s="19"/>
      <c r="G38" s="18"/>
    </row>
    <row r="39" spans="2:7" s="22" customFormat="1" x14ac:dyDescent="0.25">
      <c r="B39" s="17"/>
      <c r="C39" s="5"/>
      <c r="D39" s="46"/>
      <c r="E39" s="46"/>
      <c r="F39" s="19"/>
      <c r="G39" s="18"/>
    </row>
    <row r="40" spans="2:7" s="22" customFormat="1" x14ac:dyDescent="0.25">
      <c r="B40" s="17"/>
      <c r="C40" s="5" t="s">
        <v>76</v>
      </c>
      <c r="D40" s="46"/>
      <c r="E40" s="46"/>
      <c r="F40" s="19"/>
      <c r="G40" s="18"/>
    </row>
    <row r="41" spans="2:7" s="22" customFormat="1" x14ac:dyDescent="0.25">
      <c r="B41" s="17"/>
      <c r="C41" s="5" t="s">
        <v>62</v>
      </c>
      <c r="D41" s="46"/>
      <c r="E41" s="46"/>
      <c r="F41" s="19"/>
      <c r="G41" s="18"/>
    </row>
    <row r="42" spans="2:7" s="22" customFormat="1" x14ac:dyDescent="0.25">
      <c r="B42" s="17"/>
      <c r="C42" s="5" t="s">
        <v>77</v>
      </c>
      <c r="D42" s="46"/>
      <c r="E42" s="46"/>
      <c r="F42" s="19"/>
      <c r="G42" s="18"/>
    </row>
    <row r="43" spans="2:7" s="22" customFormat="1" ht="15.75" thickBot="1" x14ac:dyDescent="0.3">
      <c r="B43" s="17"/>
      <c r="C43" s="5"/>
      <c r="D43" s="46"/>
      <c r="E43" s="46"/>
      <c r="F43" s="19"/>
      <c r="G43" s="18"/>
    </row>
    <row r="44" spans="2:7" ht="15.75" thickBot="1" x14ac:dyDescent="0.3">
      <c r="B44" s="17"/>
      <c r="C44" s="5" t="s">
        <v>63</v>
      </c>
      <c r="D44" s="49"/>
      <c r="E44" s="49"/>
      <c r="F44" s="19"/>
      <c r="G44" s="18"/>
    </row>
    <row r="45" spans="2:7" ht="15.75" thickBot="1" x14ac:dyDescent="0.3">
      <c r="B45" s="17"/>
      <c r="C45" s="5" t="s">
        <v>64</v>
      </c>
      <c r="D45" s="49"/>
      <c r="E45" s="49"/>
      <c r="F45" s="19"/>
      <c r="G45" s="18"/>
    </row>
    <row r="46" spans="2:7" x14ac:dyDescent="0.25">
      <c r="B46" s="17"/>
      <c r="C46" s="5"/>
      <c r="D46" s="46"/>
      <c r="E46" s="46"/>
      <c r="F46" s="19"/>
      <c r="G46" s="18"/>
    </row>
    <row r="47" spans="2:7" x14ac:dyDescent="0.25">
      <c r="B47" s="17"/>
      <c r="C47" s="5" t="s">
        <v>65</v>
      </c>
      <c r="D47" s="46"/>
      <c r="E47" s="46"/>
      <c r="F47" s="19"/>
      <c r="G47" s="18"/>
    </row>
    <row r="48" spans="2:7" x14ac:dyDescent="0.25">
      <c r="B48" s="17"/>
      <c r="C48" s="5" t="s">
        <v>66</v>
      </c>
      <c r="D48" s="46"/>
      <c r="E48" s="46"/>
      <c r="F48" s="19"/>
      <c r="G48" s="18"/>
    </row>
    <row r="49" spans="2:7" x14ac:dyDescent="0.25">
      <c r="B49" s="17"/>
      <c r="C49" s="5" t="s">
        <v>68</v>
      </c>
      <c r="D49" s="46"/>
      <c r="E49" s="46"/>
      <c r="F49" s="19"/>
      <c r="G49" s="18"/>
    </row>
    <row r="50" spans="2:7" x14ac:dyDescent="0.25">
      <c r="B50" s="17"/>
      <c r="C50" s="5" t="s">
        <v>67</v>
      </c>
      <c r="D50" s="46"/>
      <c r="E50" s="46"/>
      <c r="F50" s="19"/>
      <c r="G50" s="18"/>
    </row>
    <row r="51" spans="2:7" x14ac:dyDescent="0.25">
      <c r="B51" s="17"/>
      <c r="C51" s="5" t="s">
        <v>78</v>
      </c>
      <c r="D51" s="46"/>
      <c r="E51" s="46"/>
      <c r="F51" s="19"/>
      <c r="G51" s="18"/>
    </row>
    <row r="52" spans="2:7" s="22" customFormat="1" ht="15.75" thickBot="1" x14ac:dyDescent="0.3">
      <c r="B52" s="17"/>
      <c r="C52" s="5"/>
      <c r="D52" s="46"/>
      <c r="E52" s="46"/>
      <c r="F52" s="19"/>
      <c r="G52" s="18"/>
    </row>
    <row r="53" spans="2:7" s="22" customFormat="1" ht="15.75" thickBot="1" x14ac:dyDescent="0.3">
      <c r="B53" s="17"/>
      <c r="C53" s="5" t="s">
        <v>79</v>
      </c>
      <c r="D53" s="49"/>
      <c r="E53" s="49"/>
      <c r="F53" s="19"/>
      <c r="G53" s="18"/>
    </row>
    <row r="54" spans="2:7" ht="15.75" thickBot="1" x14ac:dyDescent="0.3">
      <c r="B54" s="17"/>
      <c r="C54" s="5" t="s">
        <v>58</v>
      </c>
      <c r="D54" s="49"/>
      <c r="E54" s="49"/>
      <c r="F54" s="19"/>
      <c r="G54" s="18"/>
    </row>
    <row r="55" spans="2:7" ht="15.75" thickBot="1" x14ac:dyDescent="0.3">
      <c r="B55" s="17"/>
      <c r="C55" s="38" t="s">
        <v>26</v>
      </c>
      <c r="D55" s="39"/>
      <c r="E55" s="40"/>
      <c r="F55" s="19"/>
      <c r="G55" s="18"/>
    </row>
    <row r="56" spans="2:7" x14ac:dyDescent="0.25">
      <c r="B56" s="17"/>
      <c r="C56" s="9"/>
      <c r="D56" s="9"/>
      <c r="E56" s="9"/>
      <c r="F56" s="19"/>
      <c r="G56" s="18"/>
    </row>
    <row r="57" spans="2:7" ht="15.75" thickBot="1" x14ac:dyDescent="0.3">
      <c r="B57" s="32"/>
      <c r="C57" s="20"/>
      <c r="D57" s="20"/>
      <c r="E57" s="20"/>
      <c r="F57" s="21"/>
      <c r="G57" s="18"/>
    </row>
  </sheetData>
  <mergeCells count="2">
    <mergeCell ref="D12:E12"/>
    <mergeCell ref="D13:E13"/>
  </mergeCells>
  <pageMargins left="0.7" right="0.7" top="0.75" bottom="0.75" header="0.3" footer="0.3"/>
  <pageSetup orientation="portrait" horizontalDpi="4294967292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I55"/>
  <sheetViews>
    <sheetView showGridLines="0" view="pageLayout" topLeftCell="A13" zoomScale="70" zoomScalePageLayoutView="70" workbookViewId="0">
      <selection activeCell="B41" sqref="B41"/>
    </sheetView>
  </sheetViews>
  <sheetFormatPr baseColWidth="10" defaultColWidth="9.140625" defaultRowHeight="15" x14ac:dyDescent="0.25"/>
  <cols>
    <col min="1" max="2" width="37.7109375" style="139" customWidth="1"/>
    <col min="3" max="3" width="14.85546875" style="139" customWidth="1"/>
    <col min="4" max="4" width="51" style="139" hidden="1" customWidth="1"/>
    <col min="5" max="5" width="9.140625" style="139" hidden="1" customWidth="1"/>
    <col min="6" max="6" width="9.140625" style="139" customWidth="1"/>
    <col min="7" max="8" width="9.140625" style="139"/>
    <col min="9" max="9" width="25.28515625" style="139" customWidth="1"/>
    <col min="10" max="10" width="9.140625" style="139"/>
    <col min="11" max="11" width="6.28515625" style="139" customWidth="1"/>
    <col min="12" max="12" width="4.85546875" style="139" customWidth="1"/>
    <col min="13" max="16384" width="9.140625" style="139"/>
  </cols>
  <sheetData>
    <row r="1" spans="1:9" x14ac:dyDescent="0.25">
      <c r="A1" s="153" t="s">
        <v>268</v>
      </c>
      <c r="B1" s="154"/>
      <c r="C1" s="154"/>
      <c r="D1" s="155"/>
      <c r="F1" s="154"/>
      <c r="G1" s="154"/>
      <c r="H1" s="154"/>
      <c r="I1" s="155"/>
    </row>
    <row r="2" spans="1:9" x14ac:dyDescent="0.25">
      <c r="A2" s="156" t="s">
        <v>269</v>
      </c>
      <c r="B2" s="53"/>
      <c r="C2" s="53"/>
      <c r="D2" s="157"/>
      <c r="F2" s="53"/>
      <c r="G2" s="53"/>
      <c r="H2" s="53"/>
      <c r="I2" s="157"/>
    </row>
    <row r="3" spans="1:9" x14ac:dyDescent="0.25">
      <c r="A3" s="163" t="s">
        <v>270</v>
      </c>
      <c r="B3" s="53"/>
      <c r="C3" s="53"/>
      <c r="D3" s="157"/>
      <c r="F3" s="53"/>
      <c r="G3" s="53"/>
      <c r="H3" s="53"/>
      <c r="I3" s="157"/>
    </row>
    <row r="4" spans="1:9" x14ac:dyDescent="0.25">
      <c r="A4" s="173" t="s">
        <v>387</v>
      </c>
      <c r="B4" s="53"/>
      <c r="C4" s="53"/>
      <c r="D4" s="157"/>
      <c r="F4" s="53"/>
      <c r="G4" s="53"/>
      <c r="H4" s="53"/>
      <c r="I4" s="157"/>
    </row>
    <row r="5" spans="1:9" x14ac:dyDescent="0.25">
      <c r="A5" s="163" t="s">
        <v>271</v>
      </c>
      <c r="B5" s="53"/>
      <c r="C5" s="53"/>
      <c r="D5" s="157"/>
      <c r="F5" s="53"/>
      <c r="G5" s="53"/>
      <c r="H5" s="53"/>
      <c r="I5" s="157"/>
    </row>
    <row r="6" spans="1:9" x14ac:dyDescent="0.25">
      <c r="A6" s="173" t="s">
        <v>352</v>
      </c>
      <c r="B6" s="53"/>
      <c r="C6" s="53"/>
      <c r="D6" s="157"/>
      <c r="F6" s="53"/>
      <c r="G6" s="53"/>
      <c r="H6" s="53"/>
      <c r="I6" s="157"/>
    </row>
    <row r="7" spans="1:9" x14ac:dyDescent="0.25">
      <c r="A7" s="163" t="s">
        <v>346</v>
      </c>
      <c r="B7" s="53"/>
      <c r="C7" s="53"/>
      <c r="D7" s="157"/>
      <c r="F7" s="53"/>
      <c r="G7" s="53"/>
      <c r="H7" s="53"/>
      <c r="I7" s="157"/>
    </row>
    <row r="8" spans="1:9" x14ac:dyDescent="0.25">
      <c r="A8" s="173" t="s">
        <v>387</v>
      </c>
      <c r="B8" s="53"/>
      <c r="C8" s="53"/>
      <c r="D8" s="157"/>
      <c r="F8" s="53"/>
      <c r="G8" s="53"/>
      <c r="H8" s="53"/>
      <c r="I8" s="157"/>
    </row>
    <row r="9" spans="1:9" x14ac:dyDescent="0.25">
      <c r="A9" s="163" t="s">
        <v>347</v>
      </c>
      <c r="B9" s="53"/>
      <c r="C9" s="53"/>
      <c r="D9" s="157"/>
      <c r="F9" s="53"/>
      <c r="G9" s="53"/>
      <c r="H9" s="53"/>
      <c r="I9" s="157"/>
    </row>
    <row r="10" spans="1:9" ht="17.25" customHeight="1" x14ac:dyDescent="0.25">
      <c r="A10" s="173" t="s">
        <v>405</v>
      </c>
      <c r="B10" s="53"/>
      <c r="C10" s="53"/>
      <c r="D10" s="157"/>
      <c r="F10" s="53"/>
      <c r="G10" s="53"/>
      <c r="H10" s="53"/>
      <c r="I10" s="157"/>
    </row>
    <row r="11" spans="1:9" x14ac:dyDescent="0.25">
      <c r="A11" s="395" t="s">
        <v>272</v>
      </c>
      <c r="B11" s="396"/>
      <c r="C11" s="396"/>
      <c r="D11" s="397"/>
      <c r="F11" s="53"/>
      <c r="G11" s="53"/>
      <c r="H11" s="53"/>
      <c r="I11" s="157"/>
    </row>
    <row r="12" spans="1:9" x14ac:dyDescent="0.25">
      <c r="A12" s="224" t="s">
        <v>352</v>
      </c>
      <c r="B12" s="225"/>
      <c r="C12" s="225"/>
      <c r="D12" s="226"/>
      <c r="F12" s="53"/>
      <c r="G12" s="53"/>
      <c r="H12" s="53"/>
      <c r="I12" s="157"/>
    </row>
    <row r="13" spans="1:9" x14ac:dyDescent="0.25">
      <c r="A13" s="156" t="s">
        <v>273</v>
      </c>
      <c r="B13" s="53"/>
      <c r="C13" s="53"/>
      <c r="D13" s="157"/>
      <c r="F13" s="53"/>
      <c r="G13" s="53"/>
      <c r="H13" s="53"/>
      <c r="I13" s="157"/>
    </row>
    <row r="14" spans="1:9" ht="29.25" customHeight="1" x14ac:dyDescent="0.25">
      <c r="A14" s="156" t="s">
        <v>274</v>
      </c>
      <c r="B14" s="53"/>
      <c r="C14" s="53"/>
      <c r="D14" s="157"/>
      <c r="F14" s="53"/>
      <c r="G14" s="53"/>
      <c r="H14" s="53"/>
      <c r="I14" s="157"/>
    </row>
    <row r="15" spans="1:9" ht="60.75" customHeight="1" x14ac:dyDescent="0.25">
      <c r="A15" s="159" t="s">
        <v>275</v>
      </c>
      <c r="B15" s="159" t="s">
        <v>276</v>
      </c>
      <c r="C15" s="159" t="s">
        <v>277</v>
      </c>
      <c r="D15" s="160" t="s">
        <v>278</v>
      </c>
      <c r="F15" s="53"/>
      <c r="G15" s="53"/>
      <c r="H15" s="53"/>
      <c r="I15" s="157"/>
    </row>
    <row r="16" spans="1:9" ht="15" customHeight="1" x14ac:dyDescent="0.25">
      <c r="A16" s="294" t="s">
        <v>279</v>
      </c>
      <c r="B16" s="295"/>
      <c r="C16" s="295"/>
      <c r="D16" s="296"/>
      <c r="F16" s="53"/>
      <c r="G16" s="53"/>
      <c r="H16" s="53"/>
      <c r="I16" s="157"/>
    </row>
    <row r="17" spans="1:9" x14ac:dyDescent="0.25">
      <c r="A17" s="161" t="s">
        <v>280</v>
      </c>
      <c r="B17" s="53"/>
      <c r="C17" s="53"/>
      <c r="D17" s="157"/>
      <c r="F17" s="53"/>
      <c r="G17" s="53"/>
      <c r="H17" s="53"/>
      <c r="I17" s="157"/>
    </row>
    <row r="18" spans="1:9" x14ac:dyDescent="0.25">
      <c r="A18" s="158"/>
      <c r="B18" s="53"/>
      <c r="C18" s="53"/>
      <c r="D18" s="157"/>
      <c r="F18" s="53"/>
      <c r="G18" s="53"/>
      <c r="H18" s="53"/>
      <c r="I18" s="157"/>
    </row>
    <row r="19" spans="1:9" x14ac:dyDescent="0.25">
      <c r="A19" s="156" t="s">
        <v>281</v>
      </c>
      <c r="B19" s="53"/>
      <c r="C19" s="53"/>
      <c r="D19" s="157"/>
      <c r="F19" s="53"/>
      <c r="G19" s="53"/>
      <c r="H19" s="53"/>
      <c r="I19" s="157"/>
    </row>
    <row r="20" spans="1:9" ht="30" x14ac:dyDescent="0.25">
      <c r="A20" s="159" t="s">
        <v>275</v>
      </c>
      <c r="B20" s="160" t="s">
        <v>282</v>
      </c>
      <c r="C20" s="160" t="s">
        <v>283</v>
      </c>
      <c r="D20" s="159" t="s">
        <v>284</v>
      </c>
      <c r="F20" s="53"/>
      <c r="G20" s="53"/>
      <c r="H20" s="53"/>
      <c r="I20" s="157"/>
    </row>
    <row r="21" spans="1:9" ht="33" customHeight="1" x14ac:dyDescent="0.25">
      <c r="A21" s="399" t="s">
        <v>285</v>
      </c>
      <c r="B21" s="400"/>
      <c r="C21" s="400"/>
      <c r="D21" s="400"/>
      <c r="E21" s="400"/>
      <c r="F21" s="400"/>
      <c r="G21" s="400"/>
      <c r="H21" s="400"/>
      <c r="I21" s="157"/>
    </row>
    <row r="22" spans="1:9" x14ac:dyDescent="0.25">
      <c r="A22" s="161" t="s">
        <v>286</v>
      </c>
      <c r="B22" s="53"/>
      <c r="C22" s="53"/>
      <c r="D22" s="157"/>
      <c r="F22" s="53"/>
      <c r="G22" s="53"/>
      <c r="H22" s="53"/>
      <c r="I22" s="157"/>
    </row>
    <row r="23" spans="1:9" x14ac:dyDescent="0.25">
      <c r="A23" s="158"/>
      <c r="B23" s="53"/>
      <c r="C23" s="53"/>
      <c r="D23" s="157"/>
      <c r="F23" s="53"/>
      <c r="G23" s="53"/>
      <c r="H23" s="53"/>
      <c r="I23" s="157"/>
    </row>
    <row r="24" spans="1:9" x14ac:dyDescent="0.25">
      <c r="A24" s="156" t="s">
        <v>287</v>
      </c>
      <c r="B24" s="53"/>
      <c r="C24" s="53"/>
      <c r="D24" s="157"/>
      <c r="F24" s="53"/>
      <c r="G24" s="53"/>
      <c r="H24" s="53"/>
      <c r="I24" s="157"/>
    </row>
    <row r="25" spans="1:9" x14ac:dyDescent="0.25">
      <c r="A25" s="158" t="s">
        <v>288</v>
      </c>
      <c r="B25" s="112"/>
      <c r="C25" s="246" t="s">
        <v>289</v>
      </c>
      <c r="D25" s="157"/>
      <c r="F25" s="53"/>
      <c r="G25" s="53"/>
      <c r="H25" s="53"/>
      <c r="I25" s="157"/>
    </row>
    <row r="26" spans="1:9" x14ac:dyDescent="0.25">
      <c r="A26" s="158"/>
      <c r="B26" s="53"/>
      <c r="C26" s="53"/>
      <c r="D26" s="157"/>
      <c r="F26" s="53"/>
      <c r="G26" s="53"/>
      <c r="H26" s="53"/>
      <c r="I26" s="157"/>
    </row>
    <row r="27" spans="1:9" x14ac:dyDescent="0.25">
      <c r="A27" s="156" t="s">
        <v>290</v>
      </c>
      <c r="B27" s="53"/>
      <c r="C27" s="53"/>
      <c r="D27" s="157"/>
      <c r="F27" s="53"/>
      <c r="G27" s="53"/>
      <c r="H27" s="53"/>
      <c r="I27" s="157"/>
    </row>
    <row r="28" spans="1:9" x14ac:dyDescent="0.25">
      <c r="A28" s="159" t="s">
        <v>291</v>
      </c>
      <c r="B28" s="159" t="s">
        <v>292</v>
      </c>
      <c r="C28" s="53"/>
      <c r="D28" s="157"/>
      <c r="F28" s="53"/>
      <c r="G28" s="53"/>
      <c r="H28" s="53"/>
      <c r="I28" s="157"/>
    </row>
    <row r="29" spans="1:9" x14ac:dyDescent="0.25">
      <c r="A29" s="162" t="s">
        <v>289</v>
      </c>
      <c r="B29" s="162" t="s">
        <v>289</v>
      </c>
      <c r="C29" s="53"/>
      <c r="D29" s="157"/>
      <c r="F29" s="53"/>
      <c r="G29" s="53"/>
      <c r="H29" s="53"/>
      <c r="I29" s="157"/>
    </row>
    <row r="30" spans="1:9" x14ac:dyDescent="0.25">
      <c r="A30" s="159"/>
      <c r="B30" s="159"/>
      <c r="C30" s="53"/>
      <c r="D30" s="157"/>
      <c r="F30" s="53"/>
      <c r="G30" s="53"/>
      <c r="H30" s="53"/>
      <c r="I30" s="157"/>
    </row>
    <row r="31" spans="1:9" x14ac:dyDescent="0.25">
      <c r="A31" s="158"/>
      <c r="B31" s="53"/>
      <c r="C31" s="53"/>
      <c r="D31" s="157"/>
      <c r="F31" s="53"/>
      <c r="G31" s="53"/>
      <c r="H31" s="53"/>
      <c r="I31" s="157"/>
    </row>
    <row r="32" spans="1:9" x14ac:dyDescent="0.25">
      <c r="A32" s="156" t="s">
        <v>293</v>
      </c>
      <c r="B32" s="53"/>
      <c r="C32" s="394"/>
      <c r="D32" s="398"/>
      <c r="F32" s="53"/>
      <c r="G32" s="53"/>
      <c r="H32" s="53"/>
      <c r="I32" s="157"/>
    </row>
    <row r="33" spans="1:9" x14ac:dyDescent="0.25">
      <c r="A33" s="393" t="s">
        <v>294</v>
      </c>
      <c r="B33" s="394"/>
      <c r="C33" s="53"/>
      <c r="D33" s="157"/>
      <c r="F33" s="53"/>
      <c r="G33" s="53"/>
      <c r="H33" s="53"/>
      <c r="I33" s="157"/>
    </row>
    <row r="34" spans="1:9" x14ac:dyDescent="0.25">
      <c r="A34" s="156" t="s">
        <v>295</v>
      </c>
      <c r="B34" s="53"/>
      <c r="C34" s="53"/>
      <c r="D34" s="157"/>
      <c r="F34" s="53"/>
      <c r="G34" s="53"/>
      <c r="H34" s="53"/>
      <c r="I34" s="157"/>
    </row>
    <row r="35" spans="1:9" x14ac:dyDescent="0.25">
      <c r="A35" s="158" t="s">
        <v>296</v>
      </c>
      <c r="B35" s="53"/>
      <c r="C35" s="53"/>
      <c r="D35" s="157"/>
      <c r="F35" s="53"/>
      <c r="G35" s="53"/>
      <c r="H35" s="53"/>
      <c r="I35" s="157"/>
    </row>
    <row r="36" spans="1:9" x14ac:dyDescent="0.25">
      <c r="A36" s="163" t="s">
        <v>297</v>
      </c>
      <c r="B36" s="53"/>
      <c r="C36" s="53"/>
      <c r="D36" s="157"/>
      <c r="F36" s="53"/>
      <c r="G36" s="53"/>
      <c r="H36" s="53"/>
      <c r="I36" s="157"/>
    </row>
    <row r="37" spans="1:9" x14ac:dyDescent="0.25">
      <c r="A37" s="163" t="s">
        <v>298</v>
      </c>
      <c r="B37" s="53"/>
      <c r="C37" s="53"/>
      <c r="D37" s="157"/>
      <c r="F37" s="53"/>
      <c r="G37" s="53"/>
      <c r="H37" s="53"/>
      <c r="I37" s="157"/>
    </row>
    <row r="38" spans="1:9" x14ac:dyDescent="0.25">
      <c r="A38" s="156" t="s">
        <v>299</v>
      </c>
      <c r="B38" s="53"/>
      <c r="C38" s="53"/>
      <c r="D38" s="157"/>
      <c r="F38" s="53"/>
      <c r="G38" s="53"/>
      <c r="H38" s="53"/>
      <c r="I38" s="157"/>
    </row>
    <row r="39" spans="1:9" x14ac:dyDescent="0.25">
      <c r="A39" s="158" t="s">
        <v>300</v>
      </c>
      <c r="B39" s="243">
        <v>43830</v>
      </c>
      <c r="C39" s="53"/>
      <c r="D39" s="157"/>
      <c r="F39" s="53"/>
      <c r="G39" s="53"/>
      <c r="H39" s="53"/>
      <c r="I39" s="157"/>
    </row>
    <row r="40" spans="1:9" x14ac:dyDescent="0.25">
      <c r="A40" s="173" t="s">
        <v>374</v>
      </c>
      <c r="B40" s="256" t="s">
        <v>420</v>
      </c>
      <c r="C40" s="53"/>
      <c r="D40" s="157"/>
      <c r="F40" s="53"/>
      <c r="G40" s="53"/>
      <c r="H40" s="53"/>
      <c r="I40" s="157"/>
    </row>
    <row r="41" spans="1:9" x14ac:dyDescent="0.25">
      <c r="A41" s="173" t="s">
        <v>388</v>
      </c>
      <c r="B41" s="256" t="s">
        <v>419</v>
      </c>
      <c r="C41" s="53"/>
      <c r="D41" s="157"/>
      <c r="F41" s="53"/>
      <c r="G41" s="53"/>
      <c r="H41" s="53"/>
      <c r="I41" s="157"/>
    </row>
    <row r="42" spans="1:9" x14ac:dyDescent="0.25">
      <c r="A42" s="158" t="s">
        <v>375</v>
      </c>
      <c r="B42" s="257" t="s">
        <v>421</v>
      </c>
      <c r="C42" s="53"/>
      <c r="D42" s="157"/>
      <c r="F42" s="53"/>
      <c r="G42" s="53"/>
      <c r="H42" s="53"/>
      <c r="I42" s="157"/>
    </row>
    <row r="43" spans="1:9" ht="15" customHeight="1" x14ac:dyDescent="0.25">
      <c r="A43" s="163" t="s">
        <v>298</v>
      </c>
      <c r="B43" s="257"/>
      <c r="C43" s="53"/>
      <c r="D43" s="157"/>
      <c r="F43" s="53"/>
      <c r="G43" s="53"/>
      <c r="H43" s="53"/>
      <c r="I43" s="157"/>
    </row>
    <row r="44" spans="1:9" ht="15" customHeight="1" x14ac:dyDescent="0.25">
      <c r="A44" s="391" t="s">
        <v>301</v>
      </c>
      <c r="B44" s="392"/>
      <c r="C44" s="392"/>
      <c r="D44" s="157"/>
      <c r="F44" s="53"/>
      <c r="G44" s="53"/>
      <c r="H44" s="53"/>
      <c r="I44" s="157"/>
    </row>
    <row r="45" spans="1:9" ht="16.5" customHeight="1" x14ac:dyDescent="0.25">
      <c r="A45" s="158"/>
      <c r="B45" s="53"/>
      <c r="C45" s="53"/>
      <c r="D45" s="157"/>
      <c r="F45" s="53"/>
      <c r="G45" s="53"/>
      <c r="H45" s="53"/>
      <c r="I45" s="157"/>
    </row>
    <row r="46" spans="1:9" ht="18.75" customHeight="1" x14ac:dyDescent="0.25">
      <c r="A46" s="391" t="s">
        <v>302</v>
      </c>
      <c r="B46" s="392"/>
      <c r="C46" s="392"/>
      <c r="D46" s="157"/>
      <c r="F46" s="53"/>
      <c r="G46" s="53"/>
      <c r="H46" s="53"/>
      <c r="I46" s="157"/>
    </row>
    <row r="47" spans="1:9" ht="18" customHeight="1" x14ac:dyDescent="0.25">
      <c r="A47" s="172" t="s">
        <v>374</v>
      </c>
      <c r="B47" s="167" t="s">
        <v>344</v>
      </c>
      <c r="C47" s="297" t="s">
        <v>423</v>
      </c>
      <c r="D47" s="258"/>
      <c r="E47" s="259"/>
      <c r="F47" s="257"/>
      <c r="G47" s="53"/>
      <c r="H47" s="53"/>
      <c r="I47" s="157"/>
    </row>
    <row r="48" spans="1:9" x14ac:dyDescent="0.25">
      <c r="A48" s="265" t="s">
        <v>389</v>
      </c>
      <c r="B48" s="167" t="s">
        <v>344</v>
      </c>
      <c r="C48" s="257" t="s">
        <v>422</v>
      </c>
      <c r="D48" s="258"/>
      <c r="E48" s="259"/>
      <c r="F48" s="257"/>
      <c r="G48" s="53"/>
      <c r="H48" s="53"/>
      <c r="I48" s="157"/>
    </row>
    <row r="49" spans="1:9" x14ac:dyDescent="0.25">
      <c r="A49" s="172" t="s">
        <v>375</v>
      </c>
      <c r="B49" s="225" t="s">
        <v>344</v>
      </c>
      <c r="C49" s="256" t="s">
        <v>424</v>
      </c>
      <c r="D49" s="157"/>
      <c r="F49" s="257"/>
      <c r="G49" s="53"/>
      <c r="H49" s="53"/>
      <c r="I49" s="157"/>
    </row>
    <row r="50" spans="1:9" x14ac:dyDescent="0.25">
      <c r="A50" s="158" t="s">
        <v>303</v>
      </c>
      <c r="B50" s="53"/>
      <c r="C50" s="53"/>
      <c r="D50" s="157"/>
      <c r="F50" s="53"/>
      <c r="G50" s="53"/>
      <c r="H50" s="53"/>
      <c r="I50" s="157"/>
    </row>
    <row r="51" spans="1:9" x14ac:dyDescent="0.25">
      <c r="A51" s="163" t="s">
        <v>297</v>
      </c>
      <c r="B51" s="53"/>
      <c r="C51" s="53"/>
      <c r="D51" s="157"/>
      <c r="F51" s="53"/>
      <c r="G51" s="53"/>
      <c r="H51" s="53"/>
      <c r="I51" s="157"/>
    </row>
    <row r="52" spans="1:9" x14ac:dyDescent="0.25">
      <c r="A52" s="164"/>
      <c r="B52" s="165"/>
      <c r="C52" s="165"/>
      <c r="D52" s="166"/>
      <c r="F52" s="247"/>
      <c r="G52" s="247"/>
      <c r="H52" s="247"/>
      <c r="I52" s="248"/>
    </row>
    <row r="53" spans="1:9" x14ac:dyDescent="0.25">
      <c r="A53" s="142" t="s">
        <v>304</v>
      </c>
    </row>
    <row r="55" spans="1:9" x14ac:dyDescent="0.25">
      <c r="A55" s="142" t="s">
        <v>305</v>
      </c>
    </row>
  </sheetData>
  <mergeCells count="6">
    <mergeCell ref="A46:C46"/>
    <mergeCell ref="A33:B33"/>
    <mergeCell ref="A11:D11"/>
    <mergeCell ref="C32:D32"/>
    <mergeCell ref="A21:H21"/>
    <mergeCell ref="A44:C44"/>
  </mergeCells>
  <printOptions horizontalCentered="1"/>
  <pageMargins left="0.67619047619047623" right="0.76041666666666663" top="1.819375" bottom="0.74803149606299213" header="0.31496062992125984" footer="0.31496062992125984"/>
  <pageSetup paperSize="9" scale="60" orientation="portrait" r:id="rId1"/>
  <headerFooter>
    <oddHeader>&amp;C&amp;G</oddHeader>
    <oddFooter>&amp;L25 de Mayo N° 161 e/ Yegros e Independencia Nacional. Tel. 453-394/8&amp;RPágina 7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O34"/>
  <sheetViews>
    <sheetView showGridLines="0" view="pageLayout" topLeftCell="A7" zoomScale="85" zoomScalePageLayoutView="85" workbookViewId="0">
      <selection activeCell="B5" sqref="B5:K18"/>
    </sheetView>
  </sheetViews>
  <sheetFormatPr baseColWidth="10" defaultRowHeight="15" x14ac:dyDescent="0.25"/>
  <cols>
    <col min="1" max="1" width="2" customWidth="1"/>
    <col min="2" max="2" width="26.7109375" customWidth="1"/>
    <col min="3" max="4" width="16.85546875" bestFit="1" customWidth="1"/>
    <col min="5" max="5" width="13" customWidth="1"/>
    <col min="6" max="7" width="15.42578125" customWidth="1"/>
    <col min="8" max="8" width="15.5703125" bestFit="1" customWidth="1"/>
    <col min="9" max="9" width="11.42578125" bestFit="1" customWidth="1"/>
    <col min="10" max="10" width="16.85546875" bestFit="1" customWidth="1"/>
    <col min="11" max="11" width="15.5703125" bestFit="1" customWidth="1"/>
  </cols>
  <sheetData>
    <row r="1" spans="2:11" x14ac:dyDescent="0.25">
      <c r="B1" s="14"/>
      <c r="C1" s="15"/>
      <c r="D1" s="15"/>
      <c r="E1" s="15"/>
      <c r="F1" s="15"/>
      <c r="G1" s="15"/>
      <c r="H1" s="15"/>
      <c r="I1" s="15"/>
      <c r="J1" s="15"/>
      <c r="K1" s="4" t="s">
        <v>102</v>
      </c>
    </row>
    <row r="2" spans="2:11" x14ac:dyDescent="0.25">
      <c r="B2" s="376" t="s">
        <v>382</v>
      </c>
      <c r="C2" s="377"/>
      <c r="D2" s="377"/>
      <c r="E2" s="377"/>
      <c r="F2" s="377"/>
      <c r="G2" s="377"/>
      <c r="H2" s="377"/>
      <c r="I2" s="377"/>
      <c r="J2" s="377"/>
      <c r="K2" s="378"/>
    </row>
    <row r="3" spans="2:11" x14ac:dyDescent="0.25">
      <c r="B3" s="376" t="s">
        <v>406</v>
      </c>
      <c r="C3" s="377"/>
      <c r="D3" s="377"/>
      <c r="E3" s="377"/>
      <c r="F3" s="377"/>
      <c r="G3" s="377"/>
      <c r="H3" s="377"/>
      <c r="I3" s="377"/>
      <c r="J3" s="377"/>
      <c r="K3" s="378"/>
    </row>
    <row r="4" spans="2:11" x14ac:dyDescent="0.25">
      <c r="B4" s="17"/>
      <c r="C4" s="18"/>
      <c r="D4" s="18"/>
      <c r="E4" s="9"/>
      <c r="F4" s="13" t="s">
        <v>10</v>
      </c>
      <c r="G4" s="18"/>
      <c r="H4" s="18"/>
      <c r="I4" s="18"/>
      <c r="J4" s="18"/>
      <c r="K4" s="19"/>
    </row>
    <row r="5" spans="2:11" ht="15.75" thickBot="1" x14ac:dyDescent="0.3">
      <c r="B5" s="17"/>
      <c r="C5" s="18"/>
      <c r="D5" s="18"/>
      <c r="E5" s="9"/>
      <c r="F5" s="36" t="s">
        <v>97</v>
      </c>
      <c r="G5" s="18"/>
      <c r="H5" s="18"/>
      <c r="I5" s="18"/>
      <c r="J5" s="18"/>
      <c r="K5" s="19"/>
    </row>
    <row r="6" spans="2:11" ht="15.75" thickBot="1" x14ac:dyDescent="0.3">
      <c r="B6" s="38"/>
      <c r="C6" s="374" t="s">
        <v>92</v>
      </c>
      <c r="D6" s="374"/>
      <c r="E6" s="374"/>
      <c r="F6" s="374"/>
      <c r="G6" s="374" t="s">
        <v>93</v>
      </c>
      <c r="H6" s="374"/>
      <c r="I6" s="374"/>
      <c r="J6" s="374"/>
      <c r="K6" s="40"/>
    </row>
    <row r="7" spans="2:11" ht="43.5" thickBot="1" x14ac:dyDescent="0.3">
      <c r="B7" s="43" t="s">
        <v>81</v>
      </c>
      <c r="C7" s="43" t="s">
        <v>82</v>
      </c>
      <c r="D7" s="43" t="s">
        <v>98</v>
      </c>
      <c r="E7" s="43" t="s">
        <v>99</v>
      </c>
      <c r="F7" s="43" t="s">
        <v>86</v>
      </c>
      <c r="G7" s="43" t="s">
        <v>87</v>
      </c>
      <c r="H7" s="43" t="s">
        <v>100</v>
      </c>
      <c r="I7" s="43" t="s">
        <v>101</v>
      </c>
      <c r="J7" s="43" t="s">
        <v>90</v>
      </c>
      <c r="K7" s="43" t="s">
        <v>91</v>
      </c>
    </row>
    <row r="8" spans="2:11" x14ac:dyDescent="0.25">
      <c r="B8" s="45"/>
      <c r="C8" s="45"/>
      <c r="D8" s="45"/>
      <c r="E8" s="45"/>
      <c r="F8" s="45"/>
      <c r="G8" s="45"/>
      <c r="H8" s="45"/>
      <c r="I8" s="45"/>
      <c r="J8" s="45"/>
      <c r="K8" s="45"/>
    </row>
    <row r="9" spans="2:11" ht="19.5" x14ac:dyDescent="0.55000000000000004">
      <c r="B9" s="46" t="s">
        <v>216</v>
      </c>
      <c r="C9" s="99"/>
      <c r="D9" s="99"/>
      <c r="E9" s="87"/>
      <c r="F9" s="223" t="s">
        <v>349</v>
      </c>
      <c r="G9" s="99"/>
      <c r="H9" s="99"/>
      <c r="I9" s="87"/>
      <c r="J9" s="87"/>
      <c r="K9" s="87"/>
    </row>
    <row r="10" spans="2:11" x14ac:dyDescent="0.25">
      <c r="B10" s="46"/>
      <c r="C10" s="87"/>
      <c r="D10" s="87"/>
      <c r="E10" s="87"/>
      <c r="F10" s="87"/>
      <c r="G10" s="46"/>
      <c r="H10" s="46"/>
      <c r="I10" s="46"/>
      <c r="J10" s="46"/>
      <c r="K10" s="46"/>
    </row>
    <row r="11" spans="2:11" x14ac:dyDescent="0.25">
      <c r="B11" s="46"/>
      <c r="C11" s="87"/>
      <c r="D11" s="87"/>
      <c r="E11" s="87"/>
      <c r="F11" s="87"/>
      <c r="G11" s="46"/>
      <c r="H11" s="46"/>
      <c r="I11" s="46"/>
      <c r="J11" s="46"/>
      <c r="K11" s="46"/>
    </row>
    <row r="12" spans="2:11" x14ac:dyDescent="0.25">
      <c r="B12" s="46"/>
      <c r="C12" s="87"/>
      <c r="D12" s="87"/>
      <c r="E12" s="87"/>
      <c r="F12" s="87"/>
      <c r="G12" s="46"/>
      <c r="H12" s="46"/>
      <c r="I12" s="46"/>
      <c r="J12" s="46"/>
      <c r="K12" s="46"/>
    </row>
    <row r="13" spans="2:11" x14ac:dyDescent="0.25">
      <c r="B13" s="46"/>
      <c r="C13" s="87"/>
      <c r="D13" s="87"/>
      <c r="E13" s="87"/>
      <c r="F13" s="87"/>
      <c r="G13" s="46"/>
      <c r="H13" s="46"/>
      <c r="I13" s="46"/>
      <c r="J13" s="46"/>
      <c r="K13" s="46"/>
    </row>
    <row r="14" spans="2:11" x14ac:dyDescent="0.25">
      <c r="B14" s="46"/>
      <c r="C14" s="87"/>
      <c r="D14" s="87"/>
      <c r="E14" s="87"/>
      <c r="F14" s="87"/>
      <c r="G14" s="46"/>
      <c r="H14" s="46"/>
      <c r="I14" s="46"/>
      <c r="J14" s="46"/>
      <c r="K14" s="46"/>
    </row>
    <row r="15" spans="2:11" x14ac:dyDescent="0.25">
      <c r="B15" s="46"/>
      <c r="C15" s="87"/>
      <c r="D15" s="87"/>
      <c r="E15" s="87"/>
      <c r="F15" s="87"/>
      <c r="G15" s="46"/>
      <c r="H15" s="46"/>
      <c r="I15" s="46"/>
      <c r="J15" s="46"/>
      <c r="K15" s="46"/>
    </row>
    <row r="16" spans="2:11" ht="15.75" thickBot="1" x14ac:dyDescent="0.3">
      <c r="B16" s="46"/>
      <c r="C16" s="87"/>
      <c r="D16" s="87"/>
      <c r="E16" s="87"/>
      <c r="F16" s="87"/>
      <c r="G16" s="46"/>
      <c r="H16" s="46"/>
      <c r="I16" s="46"/>
      <c r="J16" s="46"/>
      <c r="K16" s="46"/>
    </row>
    <row r="17" spans="2:15" ht="15.75" thickBot="1" x14ac:dyDescent="0.3">
      <c r="B17" s="113" t="s">
        <v>244</v>
      </c>
      <c r="C17" s="114">
        <f>+C9</f>
        <v>0</v>
      </c>
      <c r="D17" s="114">
        <f>+D9</f>
        <v>0</v>
      </c>
      <c r="E17" s="114"/>
      <c r="F17" s="114">
        <f t="shared" ref="F17:K17" si="0">SUM(F9:F16)</f>
        <v>0</v>
      </c>
      <c r="G17" s="114">
        <f t="shared" si="0"/>
        <v>0</v>
      </c>
      <c r="H17" s="114">
        <f t="shared" si="0"/>
        <v>0</v>
      </c>
      <c r="I17" s="114">
        <f t="shared" si="0"/>
        <v>0</v>
      </c>
      <c r="J17" s="114">
        <f t="shared" si="0"/>
        <v>0</v>
      </c>
      <c r="K17" s="114">
        <f t="shared" si="0"/>
        <v>0</v>
      </c>
    </row>
    <row r="18" spans="2:15" ht="15.75" thickBot="1" x14ac:dyDescent="0.3">
      <c r="B18" s="113" t="s">
        <v>95</v>
      </c>
      <c r="C18" s="125"/>
      <c r="D18" s="124"/>
      <c r="E18" s="124"/>
      <c r="F18" s="124"/>
      <c r="G18" s="124"/>
      <c r="H18" s="124"/>
      <c r="I18" s="124"/>
      <c r="J18" s="124"/>
      <c r="K18" s="124"/>
    </row>
    <row r="19" spans="2:15" x14ac:dyDescent="0.25">
      <c r="B19" s="5"/>
      <c r="C19" s="9"/>
      <c r="D19" s="9"/>
      <c r="E19" s="9"/>
      <c r="F19" s="9"/>
      <c r="G19" s="9"/>
      <c r="H19" s="9"/>
      <c r="I19" s="9"/>
      <c r="J19" s="9"/>
      <c r="K19" s="6"/>
    </row>
    <row r="20" spans="2:15" ht="15.75" thickBot="1" x14ac:dyDescent="0.3">
      <c r="B20" s="7"/>
      <c r="C20" s="29"/>
      <c r="D20" s="29"/>
      <c r="E20" s="29"/>
      <c r="F20" s="29"/>
      <c r="G20" s="123"/>
      <c r="H20" s="29"/>
      <c r="I20" s="29"/>
      <c r="J20" s="29"/>
      <c r="K20" s="91"/>
    </row>
    <row r="23" spans="2:15" x14ac:dyDescent="0.25">
      <c r="C23" s="121"/>
    </row>
    <row r="24" spans="2:15" x14ac:dyDescent="0.25">
      <c r="B24" s="267"/>
      <c r="C24" s="22"/>
      <c r="D24" s="22"/>
      <c r="E24" s="22"/>
      <c r="F24" s="192"/>
      <c r="G24" s="22"/>
      <c r="H24" s="263"/>
      <c r="I24" s="22"/>
      <c r="J24" s="263"/>
      <c r="K24" s="194"/>
      <c r="N24" s="22"/>
      <c r="O24" s="22"/>
    </row>
    <row r="25" spans="2:15" x14ac:dyDescent="0.25">
      <c r="B25" s="267"/>
      <c r="C25" s="22"/>
      <c r="D25" s="22"/>
      <c r="E25" s="22"/>
      <c r="F25" s="267"/>
      <c r="G25" s="22"/>
      <c r="H25" s="267"/>
      <c r="I25" s="22"/>
      <c r="J25" s="192"/>
      <c r="K25" s="192"/>
      <c r="N25" s="22"/>
      <c r="O25" s="22"/>
    </row>
    <row r="26" spans="2:15" x14ac:dyDescent="0.25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2:15" x14ac:dyDescent="0.25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2:15" x14ac:dyDescent="0.25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2:15" x14ac:dyDescent="0.25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2:15" x14ac:dyDescent="0.25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2:15" x14ac:dyDescent="0.25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2:15" x14ac:dyDescent="0.25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2:15" x14ac:dyDescent="0.25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2:15" x14ac:dyDescent="0.25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</sheetData>
  <mergeCells count="4">
    <mergeCell ref="C6:F6"/>
    <mergeCell ref="G6:J6"/>
    <mergeCell ref="B2:K2"/>
    <mergeCell ref="B3:K3"/>
  </mergeCells>
  <printOptions horizontalCentered="1"/>
  <pageMargins left="0.70866141732283472" right="0.70866141732283472" top="2.120220588235294" bottom="0.74803149606299213" header="0.31496062992125984" footer="0.31496062992125984"/>
  <pageSetup paperSize="9" scale="79" orientation="landscape" r:id="rId1"/>
  <headerFooter>
    <oddHeader>&amp;C&amp;G</oddHeader>
    <oddFooter>&amp;L25 de Mayo N° 161 e/ Yegros e Independencia Nacional. Tel. 453-394/8&amp;RPágina 8</oddFooter>
  </headerFooter>
  <drawing r:id="rId2"/>
  <legacyDrawingHF r:id="rId3"/>
</worksheet>
</file>

<file path=_xmlsignatures/_rels/origin1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4.xml"/><Relationship Id="rId2" Type="http://schemas.openxmlformats.org/package/2006/relationships/digital-signature/signature" Target="sig3.xml"/><Relationship Id="rId1" Type="http://schemas.openxmlformats.org/package/2006/relationships/digital-signature/signature" Target="sig2.xml"/><Relationship Id="rId4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NUhyeX99n4gHwQg08FhNEcLg7zI=</DigestValue>
    </Reference>
    <Reference URI="#idOfficeObject" Type="http://www.w3.org/2000/09/xmldsig#Object">
      <DigestMethod Algorithm="http://www.w3.org/2000/09/xmldsig#sha1"/>
      <DigestValue>rL8PDU4jAeUfZn++DqAgSLsaaLU=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gXP2zhEGrCPQFqHZ53hkTyb+4Ew=</DigestValue>
    </Reference>
  </SignedInfo>
  <SignatureValue>J9aat952j+uQn+IrVcVrj1IHqgMOh+MilwupHpSUdoKT8mQXuhNlhHsX31fu2wv59q98zwqhVUUX
RVZcR9qiV/U+AmYifTft5JtRq2HQaHitsKA+Dcavmu+jR2qJ/GyxBZ4LQWoEpSY81CLEwkDTSfki
VIM5aFxvoXtRXDfxR17/+64rtCf6M/+ZOTUMdPFF4Js3HrYqfAgegiCuif0ZxkBr4RqzmyMmHpKZ
TTXc1lJob1M43Dni/QZVcY5s7B1QhIrizOxJXW+JmxxWsOLrElD+ufImJPnWz+LGS+Pm5FzbY4/n
IHGjxfiQknWof5IrDVkVAyhcT2RwRJWpxIqpbA==</SignatureValue>
  <KeyInfo>
    <X509Data>
      <X509Certificate>MIIIDjCCBfagAwIBAgITXAAAH9sU8pod27bNmwAAAAAf2zANBgkqhkiG9w0BAQsFADBXMRcwFQYD
VQQFEw5SVUMgODAwODA2MTAtNzEVMBMGA1UEChMMQ09ERTEwMCBTLkEuMQswCQYDVQQGEwJQWTEY
MBYGA1UEAxMPQ0EtQ09ERTEwMCBTLkEuMB4XDTE5MTIyMzE0MDMxNloXDTIxMTIyMzE0MDMxNlow
gaQxJTAjBgNVBAMTHEFOVE9OSU8gTUlHVUVMIEdBTEVBTk8gU0lMVkExFzAVBgNVBAoTDlBFUlNP
TkEgRklTSUNBMQswCQYDVQQGEwJQWTEXMBUGA1UEKhMOQU5UT05JTyBNSUdVRUwxFjAUBgNVBAQT
DUdBTEVBTk8gU0lMVkExETAPBgNVBAUTCENJNTc1MDIwMREwDwYDVQQLEwhGSVJNQSBGMjCCASIw
DQYJKoZIhvcNAQEBBQADggEPADCCAQoCggEBAMlwY54ERZO3gnCuCwuoaubypvN9Tw5qoYCzq86c
R/Nm2LoSoXm/e0oHRGq1hWQBkQkL4hDNMbNDvos4G2iHVJoHS4pUUsIiUGmMBzpyEJSS8EqvONAE
oSSsenGzUm8v+MjStcVcIC/jS9hr2lF7KQIy0IiWDSjPnM7qhnNZsE5LQX010sC73clTL7GAJxwe
Je+33dMOXekxN61fvGOtZgSy/ZZBEVHM2O3+gRSvKSNODrGxTMBa2rqOeeF9Vlnq/QrUcBlYDE4k
sMx860K/J9ulH6WfCSjiUKG7XmGHpkvPCBbOwP5voD+OC6ygv+rnnkebev0/FCbaGrUvJBGPH2EC
AwEAAaOCA4MwggN/MA4GA1UdDwEB/wQEAwIF4DAMBgNVHRMBAf8EAjAAMCAGA1UdJQEB/wQWMBQG
CCsGAQUFBwMCBggrBgEFBQcDBDAdBgNVHQ4EFgQU38eTPNU6qAePf4vGEIER5bRvEsIwHwYDVR0j
BBgwFoAUJ/baOwt/k/hZEtAVqkLPspaWPUUwgYgGA1UdHwSBgDB+MHygeqB4hjpodHRwOi8vY2Ex
LmNvZGUxMDAuY29tLnB5L2Zpcm1hLWRpZ2l0YWwvY3JsL0NBLUNPREUxMDAuY3JshjpodHRwOi8v
Y2EyLmNvZGUxMDAuY29tLnB5L2Zpcm1hLWRpZ2l0YWwvY3JsL0NBLUNPREUxMDAuY3JsMIH4Bggr
BgEFBQcBAQSB6zCB6DBGBggrBgEFBQcwAoY6aHR0cDovL2NhMS5jb2RlMTAwLmNvbS5weS9maXJt
YS1kaWdpdGFsL2Nlci9DQS1DT0RFMTAwLmNlcjBGBggrBgEFBQcwAoY6aHR0cDovL2NhMi5jb2Rl
MTAwLmNvbS5weS9maXJtYS1kaWdpdGFsL2Nlci9DQS1DT0RFMTAwLmNlcjAqBggrBgEFBQcwAYYe
aHR0cDovL2NhMS5jb2RlMTAwLmNvbS5weS9vY3NwMCoGCCsGAQUFBzABhh5odHRwOi8vY2EyLmNv
ZGUxMDAuY29tLnB5L29jc3AwggFPBgNVHSAEggFGMIIBQjCCAT4GDCsGAQQBgtlKAQEBBjCCASww
bAYIKwYBBQUHAgEWYGh0dHA6Ly93d3cuY29kZTEwMC5jb20ucHkvZmlybWEtZGlnaXRhbC9DT0RF
MTAwJTIwUG9saXRpY2ElMjBkZSUyMENlcnRpZmljYWNpb24lMjBGMiUyMHYyLjAucGRmADBmBggr
BgEFBQcCAjBaHlgAUABvAGwAaQB0AGkAYwBhACAAZABlACAAYwBlAHIAdABpAGYAaQBjAGEAYwBp
AG8AbgAgAEYAMgAgAGQAZQAgAEMAbwBkAGUAMQAwADAAIABTAC4AQQAuMFQGCCsGAQUFBwICMEge
RgBDAG8AZABlACAAMQAwADAAIABTAC4AQQAuACAAQwBlAHIAdABpAGYAaQBjAGEAdABlACAAUABv
AGwAaQBjAHkAIABGADIwJAYDVR0RBB0wG4EZTUlHVUVMR0FMRUFOT0BDUEFOLkNPTS5QWTANBgkq
hkiG9w0BAQsFAAOCAgEAfUGt/+thM2WCNJHXCifUsFplev9zwbqnCb9Jp2Y/6+3C5PQ9r7mXOrLM
C31bmFZ3DSj7i6nT0Dgv6W/hUelas0kI8dMrGn0f6CCecQawd3jsbfZNOFgjYpSMFD2TMhu3GM8t
CwKN9aW0BNvQ/JKIl0SArekSKpOGd/szb47YKDCUqmoBRtZdbztjNF9KW9XWXhPJugvN1W2HD4tX
bW/v0hZ6coSVYFecxM0yf61G8wukD2WeHAByr+Xps5/QT7eodAiCpgKC/oJSOw6D63HI7MvtzuMc
8zaHckzSCHAsxkpvIhNfo98/wQchOvyKTn+pHHHKY0UZg8cnPY2D/w95IdTTlC2nLJDDe4UQ7UrL
dMy34sprgbCs6/ySNOt6BFdygjP9SNvaRfDElysvLaN2eEijxnOgxZ8iokvBHKX03OO85xWaCx4o
+g/6j1V06DOUOmSMrDuj6wSA7e7vF/1rhqJor4wdpMCD8XUUF4/Py+CFaDAVMGcUkWYY3rNGSS+K
WWh56WsPGEUAxd1btVWQsbob3rMn3cbx3vRyconj/71kLMnV85YPHRur3Agtlj7bnMzzrXSRS8oP
KZlqaQg3w+YDrAHd9z3iTJM/Gk/aokbLnekdq+Uih/3pL1JJwVEYbGFma0vomXGKI7JhD/LeztYg
H31NLrIf2hKbRh3jqZk=</X509Certificate>
    </X509Data>
  </KeyInfo>
  <Object xmlns:mdssi="http://schemas.openxmlformats.org/package/2006/digital-signature" Id="idPackageObject">
    <Manifest>
      <Reference URI="/xl/drawings/drawing9.xml?ContentType=application/vnd.openxmlformats-officedocument.drawing+xml">
        <DigestMethod Algorithm="http://www.w3.org/2000/09/xmldsig#sha1"/>
        <DigestValue>Jg9t2R9gyvu6nlobQm/AO+LdAOI=</DigestValue>
      </Reference>
      <Reference URI="/xl/worksheets/sheet17.xml?ContentType=application/vnd.openxmlformats-officedocument.spreadsheetml.worksheet+xml">
        <DigestMethod Algorithm="http://www.w3.org/2000/09/xmldsig#sha1"/>
        <DigestValue>kb+qTc53+nKX6XAtME+I/mfGzgQ=</DigestValue>
      </Reference>
      <Reference URI="/xl/drawings/drawing6.xml?ContentType=application/vnd.openxmlformats-officedocument.drawing+xml">
        <DigestMethod Algorithm="http://www.w3.org/2000/09/xmldsig#sha1"/>
        <DigestValue>Sr6gpJRd8A7TXtSqMUQV2Cz6dws=</DigestValue>
      </Reference>
      <Reference URI="/xl/worksheets/sheet9.xml?ContentType=application/vnd.openxmlformats-officedocument.spreadsheetml.worksheet+xml">
        <DigestMethod Algorithm="http://www.w3.org/2000/09/xmldsig#sha1"/>
        <DigestValue>vsYaget+HqBY/1gs1yDVUBeAOjI=</DigestValue>
      </Reference>
      <Reference URI="/xl/worksheets/sheet8.xml?ContentType=application/vnd.openxmlformats-officedocument.spreadsheetml.worksheet+xml">
        <DigestMethod Algorithm="http://www.w3.org/2000/09/xmldsig#sha1"/>
        <DigestValue>ODUUPvA7TNmXI2nY1XpKqd1gCkY=</DigestValue>
      </Reference>
      <Reference URI="/xl/drawings/vmlDrawing7.vml?ContentType=application/vnd.openxmlformats-officedocument.vmlDrawing">
        <DigestMethod Algorithm="http://www.w3.org/2000/09/xmldsig#sha1"/>
        <DigestValue>l7qTjeUHj394Xjy2a4Wuhfx1miE=</DigestValue>
      </Reference>
      <Reference URI="/xl/worksheets/sheet7.xml?ContentType=application/vnd.openxmlformats-officedocument.spreadsheetml.worksheet+xml">
        <DigestMethod Algorithm="http://www.w3.org/2000/09/xmldsig#sha1"/>
        <DigestValue>fOjpk7KcXQeW7oVgZmsJiXXOmNA=</DigestValue>
      </Reference>
      <Reference URI="/xl/worksheets/sheet6.xml?ContentType=application/vnd.openxmlformats-officedocument.spreadsheetml.worksheet+xml">
        <DigestMethod Algorithm="http://www.w3.org/2000/09/xmldsig#sha1"/>
        <DigestValue>CvQp7P8szI4Pby9fUjAEVJWkKa8=</DigestValue>
      </Reference>
      <Reference URI="/xl/worksheets/sheet18.xml?ContentType=application/vnd.openxmlformats-officedocument.spreadsheetml.worksheet+xml">
        <DigestMethod Algorithm="http://www.w3.org/2000/09/xmldsig#sha1"/>
        <DigestValue>UgDDIjlS73DEAJyimptFNQAMJZo=</DigestValue>
      </Reference>
      <Reference URI="/xl/worksheets/sheet19.xml?ContentType=application/vnd.openxmlformats-officedocument.spreadsheetml.worksheet+xml">
        <DigestMethod Algorithm="http://www.w3.org/2000/09/xmldsig#sha1"/>
        <DigestValue>Uau/+bZtb+clEOG+AEtP1agNHQA=</DigestValue>
      </Reference>
      <Reference URI="/xl/drawings/vmlDrawing6.vml?ContentType=application/vnd.openxmlformats-officedocument.vmlDrawing">
        <DigestMethod Algorithm="http://www.w3.org/2000/09/xmldsig#sha1"/>
        <DigestValue>ovRCNrhbrI2lMUNbyvbsRSVpz7k=</DigestValue>
      </Reference>
      <Reference URI="/xl/printerSettings/printerSettings15.bin?ContentType=application/vnd.openxmlformats-officedocument.spreadsheetml.printerSettings">
        <DigestMethod Algorithm="http://www.w3.org/2000/09/xmldsig#sha1"/>
        <DigestValue>oW8FxD0TTocUszKeXg/RFvH8AgI=</DigestValue>
      </Reference>
      <Reference URI="/xl/drawings/vmlDrawing3.vml?ContentType=application/vnd.openxmlformats-officedocument.vmlDrawing">
        <DigestMethod Algorithm="http://www.w3.org/2000/09/xmldsig#sha1"/>
        <DigestValue>nzs1lJQ02liND959O4lT8uzTIQI=</DigestValue>
      </Reference>
      <Reference URI="/xl/printerSettings/printerSettings13.bin?ContentType=application/vnd.openxmlformats-officedocument.spreadsheetml.printerSettings">
        <DigestMethod Algorithm="http://www.w3.org/2000/09/xmldsig#sha1"/>
        <DigestValue>iYvRNWKNphAmUk7ZLRKGLFw/ggo=</DigestValue>
      </Reference>
      <Reference URI="/xl/drawings/drawing3.xml?ContentType=application/vnd.openxmlformats-officedocument.drawing+xml">
        <DigestMethod Algorithm="http://www.w3.org/2000/09/xmldsig#sha1"/>
        <DigestValue>JnrVwF6MA1HEnoMLIZxYucaFhqg=</DigestValue>
      </Reference>
      <Reference URI="/xl/drawings/vmlDrawing5.vml?ContentType=application/vnd.openxmlformats-officedocument.vmlDrawing">
        <DigestMethod Algorithm="http://www.w3.org/2000/09/xmldsig#sha1"/>
        <DigestValue>nUBa0iCp/3tIi7DNauKmtXQ0Tmk=</DigestValue>
      </Reference>
      <Reference URI="/xl/drawings/vmlDrawing2.vml?ContentType=application/vnd.openxmlformats-officedocument.vmlDrawing">
        <DigestMethod Algorithm="http://www.w3.org/2000/09/xmldsig#sha1"/>
        <DigestValue>EuMOZ8w1DhT/wdfh/Ldm7fGoJXk=</DigestValue>
      </Reference>
      <Reference URI="/xl/drawings/drawing2.xml?ContentType=application/vnd.openxmlformats-officedocument.drawing+xml">
        <DigestMethod Algorithm="http://www.w3.org/2000/09/xmldsig#sha1"/>
        <DigestValue>7nqCUiH0lVxTrz5R25Ete+KM+2A=</DigestValue>
      </Reference>
      <Reference URI="/xl/drawings/vmlDrawing9.vml?ContentType=application/vnd.openxmlformats-officedocument.vmlDrawing">
        <DigestMethod Algorithm="http://www.w3.org/2000/09/xmldsig#sha1"/>
        <DigestValue>Bfcle2/qyX6a5gAdc3QgVQYkB/I=</DigestValue>
      </Reference>
      <Reference URI="/xl/worksheets/sheet5.xml?ContentType=application/vnd.openxmlformats-officedocument.spreadsheetml.worksheet+xml">
        <DigestMethod Algorithm="http://www.w3.org/2000/09/xmldsig#sha1"/>
        <DigestValue>kuIlRgvJPkHlf9za8v9jbrglNHo=</DigestValue>
      </Reference>
      <Reference URI="/xl/worksheets/sheet10.xml?ContentType=application/vnd.openxmlformats-officedocument.spreadsheetml.worksheet+xml">
        <DigestMethod Algorithm="http://www.w3.org/2000/09/xmldsig#sha1"/>
        <DigestValue>SoSHBLa75x2p+QrGKSF7vnO1TqU=</DigestValue>
      </Reference>
      <Reference URI="/xl/drawings/drawing5.xml?ContentType=application/vnd.openxmlformats-officedocument.drawing+xml">
        <DigestMethod Algorithm="http://www.w3.org/2000/09/xmldsig#sha1"/>
        <DigestValue>CLEtpDJctj+erBFibjYav4K58Dc=</DigestValue>
      </Reference>
      <Reference URI="/xl/drawings/vmlDrawing4.vml?ContentType=application/vnd.openxmlformats-officedocument.vmlDrawing">
        <DigestMethod Algorithm="http://www.w3.org/2000/09/xmldsig#sha1"/>
        <DigestValue>OGxsrJnTaQlSM2G/GkBEhwelpCs=</DigestValue>
      </Reference>
      <Reference URI="/xl/drawings/drawing10.xml?ContentType=application/vnd.openxmlformats-officedocument.drawing+xml">
        <DigestMethod Algorithm="http://www.w3.org/2000/09/xmldsig#sha1"/>
        <DigestValue>u90WzdFoO7/tMxocxCSJNBY/c+M=</DigestValue>
      </Reference>
      <Reference URI="/xl/drawings/drawing12.xml?ContentType=application/vnd.openxmlformats-officedocument.drawing+xml">
        <DigestMethod Algorithm="http://www.w3.org/2000/09/xmldsig#sha1"/>
        <DigestValue>O9vU0QuT5pQdiyv1tnAncy+JjI4=</DigestValue>
      </Reference>
      <Reference URI="/xl/drawings/vmlDrawing8.vml?ContentType=application/vnd.openxmlformats-officedocument.vmlDrawing">
        <DigestMethod Algorithm="http://www.w3.org/2000/09/xmldsig#sha1"/>
        <DigestValue>p5Mt05s5pQec4R0ANvfqkbAEa7M=</DigestValue>
      </Reference>
      <Reference URI="/xl/drawings/vmlDrawing10.vml?ContentType=application/vnd.openxmlformats-officedocument.vmlDrawing">
        <DigestMethod Algorithm="http://www.w3.org/2000/09/xmldsig#sha1"/>
        <DigestValue>e1L2QklHpvqk3pHqb302srtcvJQ=</DigestValue>
      </Reference>
      <Reference URI="/xl/drawings/drawing8.xml?ContentType=application/vnd.openxmlformats-officedocument.drawing+xml">
        <DigestMethod Algorithm="http://www.w3.org/2000/09/xmldsig#sha1"/>
        <DigestValue>CmEIhX+/oGeViNp8UGNZQwLa+34=</DigestValue>
      </Reference>
      <Reference URI="/xl/drawings/vmlDrawing11.vml?ContentType=application/vnd.openxmlformats-officedocument.vmlDrawing">
        <DigestMethod Algorithm="http://www.w3.org/2000/09/xmldsig#sha1"/>
        <DigestValue>DpWZkrvItetazCdX8zKz4Et3buc=</DigestValue>
      </Reference>
      <Reference URI="/xl/worksheets/sheet13.xml?ContentType=application/vnd.openxmlformats-officedocument.spreadsheetml.worksheet+xml">
        <DigestMethod Algorithm="http://www.w3.org/2000/09/xmldsig#sha1"/>
        <DigestValue>YANKRl8IOHM/91BBtpqUg+htJeo=</DigestValue>
      </Reference>
      <Reference URI="/xl/worksheets/sheet14.xml?ContentType=application/vnd.openxmlformats-officedocument.spreadsheetml.worksheet+xml">
        <DigestMethod Algorithm="http://www.w3.org/2000/09/xmldsig#sha1"/>
        <DigestValue>TxSxNZ3IQHFeo8DiE2pfNxTXue0=</DigestValue>
      </Reference>
      <Reference URI="/xl/drawings/drawing7.xml?ContentType=application/vnd.openxmlformats-officedocument.drawing+xml">
        <DigestMethod Algorithm="http://www.w3.org/2000/09/xmldsig#sha1"/>
        <DigestValue>x/S+1NlaQAWqEuCSiJRAOOdJx3Q=</DigestValue>
      </Reference>
      <Reference URI="/xl/worksheets/sheet11.xml?ContentType=application/vnd.openxmlformats-officedocument.spreadsheetml.worksheet+xml">
        <DigestMethod Algorithm="http://www.w3.org/2000/09/xmldsig#sha1"/>
        <DigestValue>kUDQQIUH+b2CydfqYR+hLNcXhJM=</DigestValue>
      </Reference>
      <Reference URI="/xl/worksheets/sheet12.xml?ContentType=application/vnd.openxmlformats-officedocument.spreadsheetml.worksheet+xml">
        <DigestMethod Algorithm="http://www.w3.org/2000/09/xmldsig#sha1"/>
        <DigestValue>jxJUWMVfqFiqWq0P0UUTuUAy0wI=</DigestValue>
      </Reference>
      <Reference URI="/xl/drawings/vmlDrawing12.vml?ContentType=application/vnd.openxmlformats-officedocument.vmlDrawing">
        <DigestMethod Algorithm="http://www.w3.org/2000/09/xmldsig#sha1"/>
        <DigestValue>Pry7EBSyXFHNdf4aiQlKbqMr1oQ=</DigestValue>
      </Reference>
      <Reference URI="/xl/worksheets/sheet16.xml?ContentType=application/vnd.openxmlformats-officedocument.spreadsheetml.worksheet+xml">
        <DigestMethod Algorithm="http://www.w3.org/2000/09/xmldsig#sha1"/>
        <DigestValue>hPbs5z3ZKsHfkcAi3pNRXkHWa/o=</DigestValue>
      </Reference>
      <Reference URI="/xl/worksheets/sheet15.xml?ContentType=application/vnd.openxmlformats-officedocument.spreadsheetml.worksheet+xml">
        <DigestMethod Algorithm="http://www.w3.org/2000/09/xmldsig#sha1"/>
        <DigestValue>QodESnJ/YfaEkxPMDwpaOZ6GPBc=</DigestValue>
      </Reference>
      <Reference URI="/xl/drawings/drawing11.xml?ContentType=application/vnd.openxmlformats-officedocument.drawing+xml">
        <DigestMethod Algorithm="http://www.w3.org/2000/09/xmldsig#sha1"/>
        <DigestValue>4++5h3dZDZ/E8q4PNYhb0oqFJUM=</DigestValue>
      </Reference>
      <Reference URI="/xl/drawings/drawing4.xml?ContentType=application/vnd.openxmlformats-officedocument.drawing+xml">
        <DigestMethod Algorithm="http://www.w3.org/2000/09/xmldsig#sha1"/>
        <DigestValue>zNqgWoNZdlP14KCBwOH0Y/DaBDk=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gxwh9wJuGEXx/rmVQVaxI4Wsmus=</DigestValue>
      </Reference>
      <Reference URI="/xl/media/image1.emf?ContentType=image/x-emf">
        <DigestMethod Algorithm="http://www.w3.org/2000/09/xmldsig#sha1"/>
        <DigestValue>fyICs2w+cBUCh9U9O61rLxh3YdM=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YVJeOASg9Ab9JTesjKpWi/ZIfOw=</DigestValue>
      </Reference>
      <Reference URI="/xl/drawings/vmlDrawing14.vml?ContentType=application/vnd.openxmlformats-officedocument.vmlDrawing">
        <DigestMethod Algorithm="http://www.w3.org/2000/09/xmldsig#sha1"/>
        <DigestValue>r72tVPWYt2+rKg8RsILYWF6EqGY=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/esA9qV3Tvylp9CcXcvZy69mkiU=</DigestValue>
      </Reference>
      <Reference URI="/xl/drawings/drawing16.xml?ContentType=application/vnd.openxmlformats-officedocument.drawing+xml">
        <DigestMethod Algorithm="http://www.w3.org/2000/09/xmldsig#sha1"/>
        <DigestValue>gwNrvL9huUaHHLKGMA1BspMB9oU=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k9S3W6CNQAVoiVIFihQ7NXfemO0=</DigestValue>
      </Reference>
      <Reference URI="/xl/drawings/vmlDrawing17.vml?ContentType=application/vnd.openxmlformats-officedocument.vmlDrawing">
        <DigestMethod Algorithm="http://www.w3.org/2000/09/xmldsig#sha1"/>
        <DigestValue>2RlON98P4mJ51tgmaGiw2TvHWj0=</DigestValue>
      </Reference>
      <Reference URI="/xl/media/image2.jpeg?ContentType=image/jpeg">
        <DigestMethod Algorithm="http://www.w3.org/2000/09/xmldsig#sha1"/>
        <DigestValue>Wvdk6tlkGE6khIWIVjPLhC5cnl0=</DigestValue>
      </Reference>
      <Reference URI="/xl/worksheets/sheet3.xml?ContentType=application/vnd.openxmlformats-officedocument.spreadsheetml.worksheet+xml">
        <DigestMethod Algorithm="http://www.w3.org/2000/09/xmldsig#sha1"/>
        <DigestValue>NMRcl1jYE6o3GWio++suullSjng=</DigestValue>
      </Reference>
      <Reference URI="/xl/drawings/drawing14.xml?ContentType=application/vnd.openxmlformats-officedocument.drawing+xml">
        <DigestMethod Algorithm="http://www.w3.org/2000/09/xmldsig#sha1"/>
        <DigestValue>pwkz8ctbZ0nHhVzW50e6ZhXyfJk=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44H1myf1LWHZERvD2Rorp9bVqv4=</DigestValue>
      </Reference>
      <Reference URI="/xl/drawings/vmlDrawing15.vml?ContentType=application/vnd.openxmlformats-officedocument.vmlDrawing">
        <DigestMethod Algorithm="http://www.w3.org/2000/09/xmldsig#sha1"/>
        <DigestValue>nSw4SUSPS2qYWdc7eodcMkhbiQ8=</DigestValue>
      </Reference>
      <Reference URI="/xl/workbook.xml?ContentType=application/vnd.openxmlformats-officedocument.spreadsheetml.sheet.main+xml">
        <DigestMethod Algorithm="http://www.w3.org/2000/09/xmldsig#sha1"/>
        <DigestValue>mTuLVio2lesn6KNisbRb4um/tDM=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RedB1tkySkBgaonSaWFgYJduYCo=</DigestValue>
      </Reference>
      <Reference URI="/xl/worksheets/sheet4.xml?ContentType=application/vnd.openxmlformats-officedocument.spreadsheetml.worksheet+xml">
        <DigestMethod Algorithm="http://www.w3.org/2000/09/xmldsig#sha1"/>
        <DigestValue>mA1g87i/ZkW9pSMegEMPSpf6YQk=</DigestValue>
      </Reference>
      <Reference URI="/xl/printerSettings/printerSettings12.bin?ContentType=application/vnd.openxmlformats-officedocument.spreadsheetml.printerSettings">
        <DigestMethod Algorithm="http://www.w3.org/2000/09/xmldsig#sha1"/>
        <DigestValue>lpFYjEm+LzKFjTp+8Vlo3OtZhF0=</DigestValue>
      </Reference>
      <Reference URI="/xl/drawings/vmlDrawing16.vml?ContentType=application/vnd.openxmlformats-officedocument.vmlDrawing">
        <DigestMethod Algorithm="http://www.w3.org/2000/09/xmldsig#sha1"/>
        <DigestValue>8oGfSgI0I+v4DlPBLjRkpZJ87nE=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2zubDKv82RLIniuzfALWbS6eAV8=</DigestValue>
      </Reference>
      <Reference URI="/xl/drawings/drawing15.xml?ContentType=application/vnd.openxmlformats-officedocument.drawing+xml">
        <DigestMethod Algorithm="http://www.w3.org/2000/09/xmldsig#sha1"/>
        <DigestValue>bc+IkYBfOE075RE6z06tPt4xmPI=</DigestValue>
      </Reference>
      <Reference URI="/xl/printerSettings/printerSettings11.bin?ContentType=application/vnd.openxmlformats-officedocument.spreadsheetml.printerSettings">
        <DigestMethod Algorithm="http://www.w3.org/2000/09/xmldsig#sha1"/>
        <DigestValue>i9Ovgzav8bf5FtEoWbVr533k0Hw=</DigestValue>
      </Reference>
      <Reference URI="/xl/calcChain.xml?ContentType=application/vnd.openxmlformats-officedocument.spreadsheetml.calcChain+xml">
        <DigestMethod Algorithm="http://www.w3.org/2000/09/xmldsig#sha1"/>
        <DigestValue>SSJZgfUaA2b3N+TNCINOHNK3a0U=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k9S3W6CNQAVoiVIFihQ7NXfemO0=</DigestValue>
      </Reference>
      <Reference URI="/xl/theme/theme1.xml?ContentType=application/vnd.openxmlformats-officedocument.theme+xml">
        <DigestMethod Algorithm="http://www.w3.org/2000/09/xmldsig#sha1"/>
        <DigestValue>NxRce5j61R1JQ0oZ4SHeTW3rgyc=</DigestValue>
      </Reference>
      <Reference URI="/xl/drawings/vmlDrawing13.vml?ContentType=application/vnd.openxmlformats-officedocument.vmlDrawing">
        <DigestMethod Algorithm="http://www.w3.org/2000/09/xmldsig#sha1"/>
        <DigestValue>oAvaKG5LbDWervkdxliGt4380CQ=</DigestValue>
      </Reference>
      <Reference URI="/xl/printerSettings/printerSettings17.bin?ContentType=application/vnd.openxmlformats-officedocument.spreadsheetml.printerSettings">
        <DigestMethod Algorithm="http://www.w3.org/2000/09/xmldsig#sha1"/>
        <DigestValue>e5rG7XoypJl5W8udFkVXHS9Es2o=</DigestValue>
      </Reference>
      <Reference URI="/xl/worksheets/sheet2.xml?ContentType=application/vnd.openxmlformats-officedocument.spreadsheetml.worksheet+xml">
        <DigestMethod Algorithm="http://www.w3.org/2000/09/xmldsig#sha1"/>
        <DigestValue>YfN+0pAiOTN+w4YGskWNIk9ozag=</DigestValue>
      </Reference>
      <Reference URI="/xl/drawings/drawing1.xml?ContentType=application/vnd.openxmlformats-officedocument.drawing+xml">
        <DigestMethod Algorithm="http://www.w3.org/2000/09/xmldsig#sha1"/>
        <DigestValue>ha8S6Zh3jeHzRsrZcOIMVzR/Q8c=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ZllYqL1sPPlz7kE4fMQ1+oOsvpI=</DigestValue>
      </Reference>
      <Reference URI="/xl/sharedStrings.xml?ContentType=application/vnd.openxmlformats-officedocument.spreadsheetml.sharedStrings+xml">
        <DigestMethod Algorithm="http://www.w3.org/2000/09/xmldsig#sha1"/>
        <DigestValue>xxH1q1YhRrnryLU2/15RpMwEeas=</DigestValue>
      </Reference>
      <Reference URI="/xl/styles.xml?ContentType=application/vnd.openxmlformats-officedocument.spreadsheetml.styles+xml">
        <DigestMethod Algorithm="http://www.w3.org/2000/09/xmldsig#sha1"/>
        <DigestValue>QIJIoXeOKkxALR1kXg+4w3aMzMk=</DigestValue>
      </Reference>
      <Reference URI="/xl/worksheets/sheet20.xml?ContentType=application/vnd.openxmlformats-officedocument.spreadsheetml.worksheet+xml">
        <DigestMethod Algorithm="http://www.w3.org/2000/09/xmldsig#sha1"/>
        <DigestValue>d+rt05HZqzNE59rZnVZOcTY1WOE=</DigestValue>
      </Reference>
      <Reference URI="/xl/worksheets/sheet1.xml?ContentType=application/vnd.openxmlformats-officedocument.spreadsheetml.worksheet+xml">
        <DigestMethod Algorithm="http://www.w3.org/2000/09/xmldsig#sha1"/>
        <DigestValue>DKjGXgeYvSuiJk417ACl8mykrlE=</DigestValue>
      </Reference>
      <Reference URI="/xl/printerSettings/printerSettings16.bin?ContentType=application/vnd.openxmlformats-officedocument.spreadsheetml.printerSettings">
        <DigestMethod Algorithm="http://www.w3.org/2000/09/xmldsig#sha1"/>
        <DigestValue>9jH9fPXQFLeAVxtxSZrQFWvAvDo=</DigestValue>
      </Reference>
      <Reference URI="/xl/drawings/drawing13.xml?ContentType=application/vnd.openxmlformats-officedocument.drawing+xml">
        <DigestMethod Algorithm="http://www.w3.org/2000/09/xmldsig#sha1"/>
        <DigestValue>F39a4FTP5EhSPy/YdP397g7rb/0=</DigestValue>
      </Reference>
      <Reference URI="/xl/printerSettings/printerSettings14.bin?ContentType=application/vnd.openxmlformats-officedocument.spreadsheetml.printerSettings">
        <DigestMethod Algorithm="http://www.w3.org/2000/09/xmldsig#sha1"/>
        <DigestValue>cobMempsGW1IgUsbRrs1Q/gY9P4=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Bqc50+sRPjSkoSEO3vTcci6KqHM=</DigestValue>
      </Reference>
      <Reference URI="/xl/drawings/vmlDrawing1.vml?ContentType=application/vnd.openxmlformats-officedocument.vmlDrawing">
        <DigestMethod Algorithm="http://www.w3.org/2000/09/xmldsig#sha1"/>
        <DigestValue>96JemetNEmTjhOL0T8rsrqE2DoM=</DigestValue>
      </Reference>
      <Reference URI="/xl/printerSettings/printerSettings18.bin?ContentType=application/vnd.openxmlformats-officedocument.spreadsheetml.printerSettings">
        <DigestMethod Algorithm="http://www.w3.org/2000/09/xmldsig#sha1"/>
        <DigestValue>xIEDv+1q+uKK1edQTtMrzpFk/MI=</DigestValue>
      </Reference>
      <Reference URI="/xl/drawings/_rels/vmlDrawing10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CrH95yKXAvCEoJ9cgqirp1ltGAo=</DigestValue>
      </Reference>
      <Reference URI="/xl/drawings/_rels/drawing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9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CrH95yKXAvCEoJ9cgqirp1ltGAo=</DigestValue>
      </Reference>
      <Reference URI="/xl/drawings/_rels/vmlDrawing11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CrH95yKXAvCEoJ9cgqirp1ltGAo=</DigestValue>
      </Reference>
      <Reference URI="/xl/drawings/_rels/drawing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drawing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12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CrH95yKXAvCEoJ9cgqirp1ltGAo=</DigestValue>
      </Reference>
      <Reference URI="/xl/drawings/_rels/vmlDrawing7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CrH95yKXAvCEoJ9cgqirp1ltGAo=</DigestValue>
      </Reference>
      <Reference URI="/xl/drawings/_rels/drawing1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drawing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6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CrH95yKXAvCEoJ9cgqirp1ltGAo=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CrH95yKXAvCEoJ9cgqirp1ltGAo=</DigestValue>
      </Reference>
      <Reference URI="/xl/drawings/_rels/vmlDrawing13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CrH95yKXAvCEoJ9cgqirp1ltGAo=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CrH95yKXAvCEoJ9cgqirp1ltGAo=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CrH95yKXAvCEoJ9cgqirp1ltGAo=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drawing1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17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CrH95yKXAvCEoJ9cgqirp1ltGAo=</DigestValue>
      </Reference>
      <Reference URI="/xl/drawings/_rels/drawing1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16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CrH95yKXAvCEoJ9cgqirp1ltGAo=</DigestValue>
      </Reference>
      <Reference URI="/xl/drawings/_rels/drawing1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15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CrH95yKXAvCEoJ9cgqirp1ltGAo=</DigestValue>
      </Reference>
      <Reference URI="/xl/drawings/_rels/drawing1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14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CrH95yKXAvCEoJ9cgqirp1ltGAo=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CrH95yKXAvCEoJ9cgqirp1ltGAo=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CrH95yKXAvCEoJ9cgqirp1ltGAo=</DigestValue>
      </Reference>
      <Reference URI="/xl/drawings/_rels/drawing1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</DigestValue>
      </Reference>
      <Reference URI="/xl/drawings/_rels/vmlDrawing8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CrH95yKXAvCEoJ9cgqirp1ltGAo=</DigestValue>
      </Reference>
      <Reference URI="/xl/drawings/_rels/drawing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TnLbO8N4yITbht+VXAZG5zbcSDI=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h4+L5xzLqNOebYuLY13Paw4CrgA=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/8mzgdsVLGqnLqDKILvCMSxh90Q=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+FpPXgus+611/XKY65/Uz4CrKYM=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Rmmii+Jk2Yx0bSttDUoEGpudb1c=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93ttjkZcZ47CFRgYhdw+aO2N2Z8=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8rpci7HYI9A4wIoLSbcQye3Fa8A=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0CPUs/cOOxjUTECZpX1XaTBnaUM=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EbpImwNVI/YbgOD3M7n5bWJi0ck=</DigestValue>
      </Reference>
      <Reference URI="/xl/worksheets/_rels/sheet17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A8ya9eQ91cWzCzX9p+Oj373lwp4=</DigestValue>
      </Reference>
      <Reference URI="/xl/worksheets/_rels/sheet18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BBTpj+52anHmDbKKvB4loQ6Az5Y=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vA7+xgIKOSfFRzSOXN9OeT68iQQ=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v5SIczgoQ722HmWcZhkKZUIEvmw=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dZvj10Kzp2+GzUZ+VrYVRNSVMiY=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17ZmnZwIPO/J6Vulc7oh/8c7gvI=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8MW1nWe8TLXyBypCsxl7lWZvZ6k=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Z3MVq0Fq9kHi4FoEoNPBaiW4J+M=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18"/>
            <mdssi:RelationshipReference SourceId="rId3"/>
            <mdssi:RelationshipReference SourceId="rId21"/>
            <mdssi:RelationshipReference SourceId="rId7"/>
            <mdssi:RelationshipReference SourceId="rId12"/>
            <mdssi:RelationshipReference SourceId="rId17"/>
            <mdssi:RelationshipReference SourceId="rId2"/>
            <mdssi:RelationshipReference SourceId="rId16"/>
            <mdssi:RelationshipReference SourceId="rId20"/>
            <mdssi:RelationshipReference SourceId="rId1"/>
            <mdssi:RelationshipReference SourceId="rId6"/>
            <mdssi:RelationshipReference SourceId="rId11"/>
            <mdssi:RelationshipReference SourceId="rId24"/>
            <mdssi:RelationshipReference SourceId="rId5"/>
            <mdssi:RelationshipReference SourceId="rId15"/>
            <mdssi:RelationshipReference SourceId="rId23"/>
            <mdssi:RelationshipReference SourceId="rId10"/>
            <mdssi:RelationshipReference SourceId="rId19"/>
            <mdssi:RelationshipReference SourceId="rId4"/>
            <mdssi:RelationshipReference SourceId="rId9"/>
            <mdssi:RelationshipReference SourceId="rId14"/>
            <mdssi:RelationshipReference SourceId="rId22"/>
          </Transform>
          <Transform Algorithm="http://www.w3.org/TR/2001/REC-xml-c14n-20010315"/>
        </Transforms>
        <DigestMethod Algorithm="http://www.w3.org/2000/09/xmldsig#sha1"/>
        <DigestValue>ISYAUfOZUc0STVLt0DMvCgxNweo=</DigestValue>
      </Reference>
    </Manifest>
    <SignatureProperties>
      <SignatureProperty Id="idSignatureTime" Target="#idPackageSignature">
        <mdssi:SignatureTime>
          <mdssi:Format>YYYY-MM-DDThh:mm:ssTZD</mdssi:Format>
          <mdssi:Value>2020-06-29T13:59:29Z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14.0</OfficeVersion>
          <ApplicationVersion>14.0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2020-06-29T13:59:29Z</xd:SigningTime>
          <xd:SigningCertificate>
            <xd:Cert>
              <xd:CertDigest>
                <DigestMethod Algorithm="http://www.w3.org/2000/09/xmldsig#sha1"/>
                <DigestValue>LiUaq49t0GRk/O5ZcWqnSVVJIjw=</DigestValue>
              </xd:CertDigest>
              <xd:IssuerSerial>
                <X509IssuerName>SERIALNUMBER=RUC 80080610-7, O=CODE100 S.A., C=PY, CN=CA-CODE100 S.A.</X509IssuerName>
                <X509SerialNumber>2051668600608423079476994808766593502290124763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QoflWOwpw2Ntc4oD/mm2tvsbzmpzSzoScrBUPd8I+b4=</DigestValue>
    </Reference>
    <Reference Type="http://www.w3.org/2000/09/xmldsig#Object" URI="#idOfficeObject">
      <DigestMethod Algorithm="http://www.w3.org/2001/04/xmlenc#sha256"/>
      <DigestValue>2mz4Mn82JZfp6qydvVezoGVgu2som+ZbITN0Jr1uPPE=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fVEqk2F+cfwZS5+ERPXPu9zfJpStNbvAdqloQQbMLwM=</DigestValue>
    </Reference>
  </SignedInfo>
  <SignatureValue>VTVOddk7StIjDtRaIAMWygcsZdP/rE039+yrue92ou0JpwjN+2EPJX8aOOqt7JKXwRDpD0GVxE70
TLg8Qdl1ygS01YuWdw4Kp2yM2ayXcFOq3+G9Itz2cwz3dhRGhYdJY9ZzZy/N0MwTz0scCaBr3E2W
8pdOF2QW02yJToITregrp1jBz6VbUjvB99Hs6vuBmZFUwcJqM8jTmOEfAUALVJIQVBedvr++bHzJ
+igm0bwMT23REq+Vperj3Tmie9M0U9jvXGRc0sCFeOqNJN52es8Dh0+rFH3k2E9lG7xryNzTAKSd
LJ7ZU3EBkt1QGF6ZgRNJ3TAx1M71+9VlNcNnzw==</SignatureValue>
  <KeyInfo>
    <X509Data>
      <X509Certificate>MIIIFjCCBf6gAwIBAgITXAAAIreJU3C2Tair3gAAAAAitzANBgkqhkiG9w0BAQsFADBXMRcwFQYDVQQFEw5SVUMgODAwODA2MTAtNzEVMBMGA1UEChMMQ09ERTEwMCBTLkEuMQswCQYDVQQGEwJQWTEYMBYGA1UEAxMPQ0EtQ09ERTEwMCBTLkEuMB4XDTIwMDEyMzEyMTcxOFoXDTIyMDEyMzEyMTcxOFowgbAxKzApBgNVBAMTIkNBUkxPUyBFUk5FU1RPIEpPU0UgRlJJRURNQU5OIEtPSE4xFzAVBgNVBAoTDlBFUlNPTkEgRklTSUNBMQswCQYDVQQGEwJQWTEcMBoGA1UEKhMTQ0FSTE9TIEVSTkVTVE8gSk9TRTEXMBUGA1UEBBMORlJJRURNQU5OIEtPSE4xETAPBgNVBAUTCENJNTM5MTUzMREwDwYDVQQLEwhGSVJNQSBGMjCCASIwDQYJKoZIhvcNAQEBBQADggEPADCCAQoCggEBAMMuDEW7l7RxeZ6i4IuwG4ZF0zHeqwgXmXHh+6IYbxZtoQ96wVw7t0j+Fj8fkUNCu8crejm0fKd2lUg/Bo3OI8eaTdFC5VxxMV4xR6k/P4w/m066eKUpLo+ne32e1A1n/b1pJ8wAINa/IFMDTOlSr/St6kc/VfPpsFwq0DmppcSf4xvsUJgBHBHAY3JXLXupXUHu/WZYc4ZLFRWdZBUW+URO7BXE/iEQW4Ve4jiSAmpMbUrblzWNaX/21xdRn5wBTL5h3QPeu5Qp7MVdo7YpuXsvb5cZu59iDIx2M+r+7AxuRTnzHfwuRkDdo9RwNJucW70x/tHatI2tr5krpYWXXzMCAwEAAaOCA38wggN7MA4GA1UdDwEB/wQEAwIF4DAMBgNVHRMBAf8EAjAAMCAGA1UdJQEB/wQWMBQGCCsGAQUFBwMCBggrBgEFBQcDBDAdBgNVHQ4EFgQUsChanohFaGrqgZfpUj823gjy6C8wHwYDVR0jBBgwFoAUJ/baOwt/k/hZEtAVqkLPspaWPUUwgYgGA1UdHwSBgDB+MHygeqB4hjpodHRwOi8vY2ExLmNvZGUxMDAuY29tLnB5L2Zpcm1hLWRpZ2l0YWwvY3JsL0NBLUNPREUxMDAuY3JshjpodHRwOi8vY2EyLmNvZGUxMDAuY29tLnB5L2Zpcm1hLWRpZ2l0YWwvY3JsL0NBLUNPREUxMDAuY3JsMIH4BggrBgEFBQcBAQSB6zCB6DBGBggrBgEFBQcwAoY6aHR0cDovL2NhMS5jb2RlMTAwLmNvbS5weS9maXJtYS1kaWdpdGFsL2Nlci9DQS1DT0RFMTAwLmNlcjBGBggrBgEFBQcwAoY6aHR0cDovL2NhMi5jb2RlMTAwLmNvbS5weS9maXJtYS1kaWdpdGFsL2Nlci9DQS1DT0RFMTAwLmNlcjAqBggrBgEFBQcwAYYeaHR0cDovL2NhMS5jb2RlMTAwLmNvbS5weS9vY3NwMCoGCCsGAQUFBzABhh5odHRwOi8vY2EyLmNvZGUxMDAuY29tLnB5L29jc3AwggFPBgNVHSAEggFGMIIBQjCCAT4GDCsGAQQBgtlKAQEBBjCCASwwbAYIKwYBBQUHAgEWYGh0dHA6Ly93d3cuY29kZTEwMC5jb20ucHkvZmlybWEtZGlnaXRhbC9DT0RFMTAwJTIwUG9saXRpY2ElMjBkZSUyMENlcnRpZmljYWNpb24lMjBGMiUyMHYyLjAucGRmADBmBggrBgEFBQcCAjBaHlgAUABvAGwAaQB0AGkAYwBhACAAZABlACAAYwBlAHIAdABpAGYAaQBjAGEAYwBpAG8AbgAgAEYAMgAgAGQAZQAgAEMAbwBkAGUAMQAwADAAIABTAC4AQQAuMFQGCCsGAQUFBwICMEgeRgBDAG8AZABlACAAMQAwADAAIABTAC4AQQAuACAAQwBlAHIAdABpAGYAaQBjAGEAdABlACAAUABvAGwAaQBjAHkAIABGADIwIAYDVR0RBBkwF4EVQ0ZSSUVETUFOTktAR01BSUwuQ09NMA0GCSqGSIb3DQEBCwUAA4ICAQAtFHTIOOwmjG6ZRAtrphbapZJhnyGhZ4+7Nxhh9O5m45Q772v5KRSATK5GaL7DfyP+KhcLzAY7muOVkXFcbWO8v7/+hK7vBNnMpKw7v+5FzlET+K3z9EgFxDaF3VX0bwRf0T9l/WeblvYjbDZ7wysQtAUnqTdH8vzC+SCZxLG8WjdB3NdW1JdeaFwejDm4ot6pTryWFo1NfaqcQaTjBkhHwQdt4LvxUBy0LZP0VtoaKzuG7gDk9lTbVVEVz2+VEz6z6x1rkBqTX5llCs8CCZnMOsWiW9slfa615Tu6JlrjCiR1dOvoHZcfiWPIdCSCHM8QE9OijPH6RBl0/2/7L2oSh2I8xg2GAGLKeJQsFpTreruwzwxOAH1yFtiQfGtLMZuViJSXBzW75p8INMr/Myf28B/g0dbGC8ZRuHcSsfgzAbRVHKJ4V6oCBdKVOiC+awuyz9zZqfCEC50CO8xxOkJncGe2L/7RX5pdUWUTgJyhVW4w7ARs1nUpGtzz3xGgwV5ObYqU4C926mbw/6scNDjgEutxWP8TUdQ2smzd5uS2XZ4h/GuTO9+hm/lbVDyGVu4XmGJ3QokmYI6u38hZJvKAHAoDvfVx5RSPyR3vTrddTUodTEPc/moynjl6NBS4ed2JBfy/IxoH+essFdt+T/w80d/rQ2p83aOtU/YrLryfW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8"/>
            <mdssi:RelationshipReference xmlns:mdssi="http://schemas.openxmlformats.org/package/2006/digital-signature" SourceId="rId3"/>
            <mdssi:RelationshipReference xmlns:mdssi="http://schemas.openxmlformats.org/package/2006/digital-signature" SourceId="rId21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"/>
            <mdssi:RelationshipReference xmlns:mdssi="http://schemas.openxmlformats.org/package/2006/digital-signature" SourceId="rId16"/>
            <mdssi:RelationshipReference xmlns:mdssi="http://schemas.openxmlformats.org/package/2006/digital-signature" SourceId="rId20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24"/>
            <mdssi:RelationshipReference xmlns:mdssi="http://schemas.openxmlformats.org/package/2006/digital-signature" SourceId="rId5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10"/>
            <mdssi:RelationshipReference xmlns:mdssi="http://schemas.openxmlformats.org/package/2006/digital-signature" SourceId="rId19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8"/>
            <mdssi:RelationshipReference xmlns:mdssi="http://schemas.openxmlformats.org/package/2006/digital-signature" SourceId="rId13"/>
          </Transform>
          <Transform Algorithm="http://www.w3.org/TR/2001/REC-xml-c14n-20010315"/>
        </Transforms>
        <DigestMethod Algorithm="http://www.w3.org/2001/04/xmlenc#sha256"/>
        <DigestValue>iKGbRUGih3Z05j83fniKA/g1vJx0gQ5vvayOzXpwCj8=</DigestValue>
      </Reference>
      <Reference URI="/xl/calcChain.xml?ContentType=application/vnd.openxmlformats-officedocument.spreadsheetml.calcChain+xml">
        <DigestMethod Algorithm="http://www.w3.org/2001/04/xmlenc#sha256"/>
        <DigestValue>43GXZSebtWzoLlyqCb38EyzW28ufWK8VEmHcN95ppwE=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0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6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7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6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7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8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9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drawing1.xml?ContentType=application/vnd.openxmlformats-officedocument.drawing+xml">
        <DigestMethod Algorithm="http://www.w3.org/2001/04/xmlenc#sha256"/>
        <DigestValue>9iop3kQ41fwf58Ud3qLwvO41KW1W8/nawImyVfENlto=</DigestValue>
      </Reference>
      <Reference URI="/xl/drawings/drawing10.xml?ContentType=application/vnd.openxmlformats-officedocument.drawing+xml">
        <DigestMethod Algorithm="http://www.w3.org/2001/04/xmlenc#sha256"/>
        <DigestValue>DvQAq4t4zY+pE7eKXknTpyampxgQP3eeX/pLDWn8rcU=</DigestValue>
      </Reference>
      <Reference URI="/xl/drawings/drawing11.xml?ContentType=application/vnd.openxmlformats-officedocument.drawing+xml">
        <DigestMethod Algorithm="http://www.w3.org/2001/04/xmlenc#sha256"/>
        <DigestValue>wk5oHgVWVtg12LEh9ftmtNl40eFjYu3nHD3UrNtkzHE=</DigestValue>
      </Reference>
      <Reference URI="/xl/drawings/drawing12.xml?ContentType=application/vnd.openxmlformats-officedocument.drawing+xml">
        <DigestMethod Algorithm="http://www.w3.org/2001/04/xmlenc#sha256"/>
        <DigestValue>EIqNPvU5GwNNAFeS9iv2dVf9DpEtXXJE2svvdUOM+5o=</DigestValue>
      </Reference>
      <Reference URI="/xl/drawings/drawing13.xml?ContentType=application/vnd.openxmlformats-officedocument.drawing+xml">
        <DigestMethod Algorithm="http://www.w3.org/2001/04/xmlenc#sha256"/>
        <DigestValue>/ZZ91QZTZlF/3Ha9Yd7Ui6eRuNfhGmDLXGrwOscrpqc=</DigestValue>
      </Reference>
      <Reference URI="/xl/drawings/drawing14.xml?ContentType=application/vnd.openxmlformats-officedocument.drawing+xml">
        <DigestMethod Algorithm="http://www.w3.org/2001/04/xmlenc#sha256"/>
        <DigestValue>9mIJvILtz0U8DZLQWNnanVOxfuqpS1dRyFn0nZAqAqo=</DigestValue>
      </Reference>
      <Reference URI="/xl/drawings/drawing15.xml?ContentType=application/vnd.openxmlformats-officedocument.drawing+xml">
        <DigestMethod Algorithm="http://www.w3.org/2001/04/xmlenc#sha256"/>
        <DigestValue>8TdExYgj42AyC4CFk45KboB0ND/rRgQ1wkKmmHZZ96s=</DigestValue>
      </Reference>
      <Reference URI="/xl/drawings/drawing16.xml?ContentType=application/vnd.openxmlformats-officedocument.drawing+xml">
        <DigestMethod Algorithm="http://www.w3.org/2001/04/xmlenc#sha256"/>
        <DigestValue>ocEm/ImpOwR1o6EQ9bl7WCckc/q6izuiGx8Cp0rsHNs=</DigestValue>
      </Reference>
      <Reference URI="/xl/drawings/drawing2.xml?ContentType=application/vnd.openxmlformats-officedocument.drawing+xml">
        <DigestMethod Algorithm="http://www.w3.org/2001/04/xmlenc#sha256"/>
        <DigestValue>SflcojhTfIJuPndJD95R9Owamia9jUbkgTUGlizBijU=</DigestValue>
      </Reference>
      <Reference URI="/xl/drawings/drawing3.xml?ContentType=application/vnd.openxmlformats-officedocument.drawing+xml">
        <DigestMethod Algorithm="http://www.w3.org/2001/04/xmlenc#sha256"/>
        <DigestValue>ZOD4FO5Y4Ybg74gCEgkHCASK5Di3D/Z0GeZUjFN9R/o=</DigestValue>
      </Reference>
      <Reference URI="/xl/drawings/drawing4.xml?ContentType=application/vnd.openxmlformats-officedocument.drawing+xml">
        <DigestMethod Algorithm="http://www.w3.org/2001/04/xmlenc#sha256"/>
        <DigestValue>WsR+KuJmtwwyBeg9FLMmb+fEQXYwebfJDPer3I4uzeU=</DigestValue>
      </Reference>
      <Reference URI="/xl/drawings/drawing5.xml?ContentType=application/vnd.openxmlformats-officedocument.drawing+xml">
        <DigestMethod Algorithm="http://www.w3.org/2001/04/xmlenc#sha256"/>
        <DigestValue>qWSTGWo3pFLIdoBg1RRxQgJwJr36d4XxFsU8hdTGcR4=</DigestValue>
      </Reference>
      <Reference URI="/xl/drawings/drawing6.xml?ContentType=application/vnd.openxmlformats-officedocument.drawing+xml">
        <DigestMethod Algorithm="http://www.w3.org/2001/04/xmlenc#sha256"/>
        <DigestValue>VZ4ZXjgK855KKA2ENaMeCYiNRsy9xjqKzlrWc3NLOyU=</DigestValue>
      </Reference>
      <Reference URI="/xl/drawings/drawing7.xml?ContentType=application/vnd.openxmlformats-officedocument.drawing+xml">
        <DigestMethod Algorithm="http://www.w3.org/2001/04/xmlenc#sha256"/>
        <DigestValue>UF+NTG94SZgt7+J8YkWUVcFmKTJ0aJau+LXA5Bda5ic=</DigestValue>
      </Reference>
      <Reference URI="/xl/drawings/drawing8.xml?ContentType=application/vnd.openxmlformats-officedocument.drawing+xml">
        <DigestMethod Algorithm="http://www.w3.org/2001/04/xmlenc#sha256"/>
        <DigestValue>dy4ziC/nXNJBpb7P1JyJQqCb5/dNYMsdOt/GTobAVrQ=</DigestValue>
      </Reference>
      <Reference URI="/xl/drawings/drawing9.xml?ContentType=application/vnd.openxmlformats-officedocument.drawing+xml">
        <DigestMethod Algorithm="http://www.w3.org/2001/04/xmlenc#sha256"/>
        <DigestValue>+1Tby/Z9hXrc+jDwrktZ6K11HIkviZbM7tu37eNrRB8=</DigestValue>
      </Reference>
      <Reference URI="/xl/drawings/vmlDrawing1.vml?ContentType=application/vnd.openxmlformats-officedocument.vmlDrawing">
        <DigestMethod Algorithm="http://www.w3.org/2001/04/xmlenc#sha256"/>
        <DigestValue>+BbdDQgheCva8ccyZymVMLrmlYENQLM8IorH5IOwLPI=</DigestValue>
      </Reference>
      <Reference URI="/xl/drawings/vmlDrawing10.vml?ContentType=application/vnd.openxmlformats-officedocument.vmlDrawing">
        <DigestMethod Algorithm="http://www.w3.org/2001/04/xmlenc#sha256"/>
        <DigestValue>kL3Udo9Hxks+85HRkSB31rQl32u9ynXiHRCMP47WGHE=</DigestValue>
      </Reference>
      <Reference URI="/xl/drawings/vmlDrawing11.vml?ContentType=application/vnd.openxmlformats-officedocument.vmlDrawing">
        <DigestMethod Algorithm="http://www.w3.org/2001/04/xmlenc#sha256"/>
        <DigestValue>TBVxrpZ8gbiQ25qUyiaCq3vV5F8oPXDgi9cYfKtbWVU=</DigestValue>
      </Reference>
      <Reference URI="/xl/drawings/vmlDrawing12.vml?ContentType=application/vnd.openxmlformats-officedocument.vmlDrawing">
        <DigestMethod Algorithm="http://www.w3.org/2001/04/xmlenc#sha256"/>
        <DigestValue>CE36mWgYQ1XvCecBFZp/0DXp9AflXDjvMTKHuZA+DeA=</DigestValue>
      </Reference>
      <Reference URI="/xl/drawings/vmlDrawing13.vml?ContentType=application/vnd.openxmlformats-officedocument.vmlDrawing">
        <DigestMethod Algorithm="http://www.w3.org/2001/04/xmlenc#sha256"/>
        <DigestValue>h3+NoxQkcXlpbspaJAyRrYsgN11qKbgYxN82WZFQvEg=</DigestValue>
      </Reference>
      <Reference URI="/xl/drawings/vmlDrawing14.vml?ContentType=application/vnd.openxmlformats-officedocument.vmlDrawing">
        <DigestMethod Algorithm="http://www.w3.org/2001/04/xmlenc#sha256"/>
        <DigestValue>qNhm+eGe7dIpMq0Fq+q9pztGo7zpHVBthSSyo0OLfGY=</DigestValue>
      </Reference>
      <Reference URI="/xl/drawings/vmlDrawing15.vml?ContentType=application/vnd.openxmlformats-officedocument.vmlDrawing">
        <DigestMethod Algorithm="http://www.w3.org/2001/04/xmlenc#sha256"/>
        <DigestValue>k5M2eRzN0SIRGoemeGg8FOhWfjEFo7iKBExt4v6e99k=</DigestValue>
      </Reference>
      <Reference URI="/xl/drawings/vmlDrawing16.vml?ContentType=application/vnd.openxmlformats-officedocument.vmlDrawing">
        <DigestMethod Algorithm="http://www.w3.org/2001/04/xmlenc#sha256"/>
        <DigestValue>EuB6RrnnuynY71xQ0BvZ+O8y6mDCL1rBqBMqRufZba8=</DigestValue>
      </Reference>
      <Reference URI="/xl/drawings/vmlDrawing17.vml?ContentType=application/vnd.openxmlformats-officedocument.vmlDrawing">
        <DigestMethod Algorithm="http://www.w3.org/2001/04/xmlenc#sha256"/>
        <DigestValue>bOiJ3qB7tM3p1VQ6XJLZx+aFmKv8u+rARwqtDqLyCCg=</DigestValue>
      </Reference>
      <Reference URI="/xl/drawings/vmlDrawing2.vml?ContentType=application/vnd.openxmlformats-officedocument.vmlDrawing">
        <DigestMethod Algorithm="http://www.w3.org/2001/04/xmlenc#sha256"/>
        <DigestValue>QpnzEjvuZsmeWIMts2SYAANQXvhG3ISgnX5OVDbeH64=</DigestValue>
      </Reference>
      <Reference URI="/xl/drawings/vmlDrawing3.vml?ContentType=application/vnd.openxmlformats-officedocument.vmlDrawing">
        <DigestMethod Algorithm="http://www.w3.org/2001/04/xmlenc#sha256"/>
        <DigestValue>w4TsTSEAZCyupk48h1DYTCTYGwe3U3TCN0iPbZYntAM=</DigestValue>
      </Reference>
      <Reference URI="/xl/drawings/vmlDrawing4.vml?ContentType=application/vnd.openxmlformats-officedocument.vmlDrawing">
        <DigestMethod Algorithm="http://www.w3.org/2001/04/xmlenc#sha256"/>
        <DigestValue>t+L6y+DG/y/FYo399FaJq1GWefhJyg9C+KLV1f156vI=</DigestValue>
      </Reference>
      <Reference URI="/xl/drawings/vmlDrawing5.vml?ContentType=application/vnd.openxmlformats-officedocument.vmlDrawing">
        <DigestMethod Algorithm="http://www.w3.org/2001/04/xmlenc#sha256"/>
        <DigestValue>trzhgXWFeEsM0nlZsid09aKr7vEeVF4vQusxIpqv1UE=</DigestValue>
      </Reference>
      <Reference URI="/xl/drawings/vmlDrawing6.vml?ContentType=application/vnd.openxmlformats-officedocument.vmlDrawing">
        <DigestMethod Algorithm="http://www.w3.org/2001/04/xmlenc#sha256"/>
        <DigestValue>JrHHjdM+A63pDwqHZBhH0nDpt+Kk0D4QoTG8mGDnguE=</DigestValue>
      </Reference>
      <Reference URI="/xl/drawings/vmlDrawing7.vml?ContentType=application/vnd.openxmlformats-officedocument.vmlDrawing">
        <DigestMethod Algorithm="http://www.w3.org/2001/04/xmlenc#sha256"/>
        <DigestValue>p7SHPG0gqYqKaqIY9FXOC0ZTHqtxUFnD0mIOZf6QDBM=</DigestValue>
      </Reference>
      <Reference URI="/xl/drawings/vmlDrawing8.vml?ContentType=application/vnd.openxmlformats-officedocument.vmlDrawing">
        <DigestMethod Algorithm="http://www.w3.org/2001/04/xmlenc#sha256"/>
        <DigestValue>SRhAHQSgWQV8Je5SjeebP2lp5DJrl70svdZzNTYOZKM=</DigestValue>
      </Reference>
      <Reference URI="/xl/drawings/vmlDrawing9.vml?ContentType=application/vnd.openxmlformats-officedocument.vmlDrawing">
        <DigestMethod Algorithm="http://www.w3.org/2001/04/xmlenc#sha256"/>
        <DigestValue>+MYeQW280rRhNjSLHN7pnO5qmUQzJDAhkGefV+2YoIY=</DigestValue>
      </Reference>
      <Reference URI="/xl/media/image1.emf?ContentType=image/x-emf">
        <DigestMethod Algorithm="http://www.w3.org/2001/04/xmlenc#sha256"/>
        <DigestValue>gT9Yneh4mva0H3iu/OKZeUWYzpSiHpqP0Ks1ZuW9mXA=</DigestValue>
      </Reference>
      <Reference URI="/xl/media/image2.jpeg?ContentType=image/jpeg">
        <DigestMethod Algorithm="http://www.w3.org/2001/04/xmlenc#sha256"/>
        <DigestValue>BKrCUg8M9qga00YsDBZiMFm+8d+ey/B7HBOW+YnEJf8=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TElyPAjiFgeUsONcHa6b4wsXvxB7DZmKywAq77iHzhM=</DigestValue>
      </Reference>
      <Reference URI="/xl/printerSettings/printerSettings10.bin?ContentType=application/vnd.openxmlformats-officedocument.spreadsheetml.printerSettings">
        <DigestMethod Algorithm="http://www.w3.org/2001/04/xmlenc#sha256"/>
        <DigestValue>fAsWhNan3CNkOQ9ciubbes3JDiR6N426HeOTGTOaYqc=</DigestValue>
      </Reference>
      <Reference URI="/xl/printerSettings/printerSettings11.bin?ContentType=application/vnd.openxmlformats-officedocument.spreadsheetml.printerSettings">
        <DigestMethod Algorithm="http://www.w3.org/2001/04/xmlenc#sha256"/>
        <DigestValue>1QAXHfDE40iSGjhyHoScnx+E/RoZlkZ6/5hK7JCiI0w=</DigestValue>
      </Reference>
      <Reference URI="/xl/printerSettings/printerSettings12.bin?ContentType=application/vnd.openxmlformats-officedocument.spreadsheetml.printerSettings">
        <DigestMethod Algorithm="http://www.w3.org/2001/04/xmlenc#sha256"/>
        <DigestValue>JehsRMoSTz5YKaDIYhA4MBOz63yIlAqq7LyOAowaFeA=</DigestValue>
      </Reference>
      <Reference URI="/xl/printerSettings/printerSettings13.bin?ContentType=application/vnd.openxmlformats-officedocument.spreadsheetml.printerSettings">
        <DigestMethod Algorithm="http://www.w3.org/2001/04/xmlenc#sha256"/>
        <DigestValue>8bbunbs7EK7Xk+M3nDPeMAg22f7xIW4FBs2vmc5aBw0=</DigestValue>
      </Reference>
      <Reference URI="/xl/printerSettings/printerSettings14.bin?ContentType=application/vnd.openxmlformats-officedocument.spreadsheetml.printerSettings">
        <DigestMethod Algorithm="http://www.w3.org/2001/04/xmlenc#sha256"/>
        <DigestValue>5ozxivcpnzbVkbpLJln+PA2lEd/fcreHto6up7UhoqM=</DigestValue>
      </Reference>
      <Reference URI="/xl/printerSettings/printerSettings15.bin?ContentType=application/vnd.openxmlformats-officedocument.spreadsheetml.printerSettings">
        <DigestMethod Algorithm="http://www.w3.org/2001/04/xmlenc#sha256"/>
        <DigestValue>6hxpvOcoYAuouHvgnhfXoAOHUuboKT7qgSJ4h5hi7qU=</DigestValue>
      </Reference>
      <Reference URI="/xl/printerSettings/printerSettings16.bin?ContentType=application/vnd.openxmlformats-officedocument.spreadsheetml.printerSettings">
        <DigestMethod Algorithm="http://www.w3.org/2001/04/xmlenc#sha256"/>
        <DigestValue>hPj7eEtLW/+J5WBU73yhVlGIvlZaNWUNl58r1OmtGZo=</DigestValue>
      </Reference>
      <Reference URI="/xl/printerSettings/printerSettings17.bin?ContentType=application/vnd.openxmlformats-officedocument.spreadsheetml.printerSettings">
        <DigestMethod Algorithm="http://www.w3.org/2001/04/xmlenc#sha256"/>
        <DigestValue>YaNKFF80LNoAL0hJK2Fs+vPgM9pO8dmY6cIBgemy4FU=</DigestValue>
      </Reference>
      <Reference URI="/xl/printerSettings/printerSettings18.bin?ContentType=application/vnd.openxmlformats-officedocument.spreadsheetml.printerSettings">
        <DigestMethod Algorithm="http://www.w3.org/2001/04/xmlenc#sha256"/>
        <DigestValue>ABstIhJyU5BGrWQDLSNkhNLrDrFiiYAixM0FTeZrZf4=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8G7OcuUPtzG1Z93kRjB40FR/NfR+6AaJCytX4YnFgBI=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PGs+JdEEHyYBI6+ZPncgB8gWLJvNB/f6IOoeZwMKYPg=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SrXxPnnhDAcyBd+aX0E6ezC2A4soK57x9TzHnqL+eyM=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JwmEFc3Q4X3gmbo3eIxe5obD899celM6zJ5MeizV2LA=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35vZOpW8ji3/tJzYXdSfMQvEWxUapE8Ey0PYCMO3Vbg=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4J3DZzwKrzkyB/7R+cVTJmQNiL50mqiMhrzPHwPxDKo=</DigestValue>
      </Reference>
      <Reference URI="/xl/printerSettings/printerSettings8.bin?ContentType=application/vnd.openxmlformats-officedocument.spreadsheetml.printerSettings">
        <DigestMethod Algorithm="http://www.w3.org/2001/04/xmlenc#sha256"/>
        <DigestValue>eX8xobc2ntcQKpZfenBuXVVeU1H0eO3tk8h7ftkT49A=</DigestValue>
      </Reference>
      <Reference URI="/xl/printerSettings/printerSettings9.bin?ContentType=application/vnd.openxmlformats-officedocument.spreadsheetml.printerSettings">
        <DigestMethod Algorithm="http://www.w3.org/2001/04/xmlenc#sha256"/>
        <DigestValue>fAsWhNan3CNkOQ9ciubbes3JDiR6N426HeOTGTOaYqc=</DigestValue>
      </Reference>
      <Reference URI="/xl/sharedStrings.xml?ContentType=application/vnd.openxmlformats-officedocument.spreadsheetml.sharedStrings+xml">
        <DigestMethod Algorithm="http://www.w3.org/2001/04/xmlenc#sha256"/>
        <DigestValue>onEK8Rvc326WYSImUlb2B2Kauho24d+45Kk+w/Ek7sA=</DigestValue>
      </Reference>
      <Reference URI="/xl/styles.xml?ContentType=application/vnd.openxmlformats-officedocument.spreadsheetml.styles+xml">
        <DigestMethod Algorithm="http://www.w3.org/2001/04/xmlenc#sha256"/>
        <DigestValue>VlDV9H82v0hMWm9nPSc3gjRdhNJTuxTBs3a2OtfUlEI=</DigestValue>
      </Reference>
      <Reference URI="/xl/theme/theme1.xml?ContentType=application/vnd.openxmlformats-officedocument.theme+xml">
        <DigestMethod Algorithm="http://www.w3.org/2001/04/xmlenc#sha256"/>
        <DigestValue>MSC/EYkfwclNctHK+aZVNa7gncE2d4S8pHsh2ftpRsE=</DigestValue>
      </Reference>
      <Reference URI="/xl/workbook.xml?ContentType=application/vnd.openxmlformats-officedocument.spreadsheetml.sheet.main+xml">
        <DigestMethod Algorithm="http://www.w3.org/2001/04/xmlenc#sha256"/>
        <DigestValue>5yziTkjHyVMcYtv63A26nYhrGMqGY0cmuD6X/TdcKno=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Np3Jos1rl3HkHWfvn2QRQlcpUYV1Z2/CSlLxylMTL0Q=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Y7iAiK+7+bySBxH74uwWdnmnAWi+eM81pNNXH3nFJkw=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u2kEbXCgQjYezFW5Yuv6i9xIFYIpEFaLApDHEiXw3QQ=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LlYJJDJZPOszBYAiWqF63epZqtTFnTlHWv+v0bm7ZM4=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h9PhwQkMpSehlmMrMGqFn3niIRL+C/DDyjJ8jWxHcBU=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fOgIzlV+l/S9euZBVH+py3EynSjm7wGI9zYnQBhNg9Q=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fahvuPJX9wqxOJSNEWK9vI/deVznzSiWvgrTSP6i92c=</DigestValue>
      </Reference>
      <Reference URI="/xl/worksheets/_rels/sheet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6cEBFK1HvmelSLIUNOg0OGptXzs6go0lnQ53X+MPsbg=</DigestValue>
      </Reference>
      <Reference URI="/xl/worksheets/_rels/sheet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laVgitTZHp7tBIfGbM5OB2NdsfJtQvvQROp/V1ggXZM=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hrbFOjdPrfydM07ISZLCdeBsg4i6zV1UDHRIiw657nk=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yc48oc/QmVpCKOyTQC/b+mtn1WuyjRR/gC7AuLuMWdI=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Dppng8vvcl+DIN6mHigV5PAuLMwoAE00mjpi3OrE27c=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YyR5jBmIEyaQnUAJPpwclZvEzW/Ie7tKLdSyOH9rFMA=</DigestValue>
      </Reference>
      <Reference URI="/xl/worksheets/sheet1.xml?ContentType=application/vnd.openxmlformats-officedocument.spreadsheetml.worksheet+xml">
        <DigestMethod Algorithm="http://www.w3.org/2001/04/xmlenc#sha256"/>
        <DigestValue>ETfPa+MUTOj1AZWxl4kR1VO+Ns6m8p9yHhORQtWUZqc=</DigestValue>
      </Reference>
      <Reference URI="/xl/worksheets/sheet10.xml?ContentType=application/vnd.openxmlformats-officedocument.spreadsheetml.worksheet+xml">
        <DigestMethod Algorithm="http://www.w3.org/2001/04/xmlenc#sha256"/>
        <DigestValue>dBmZFM0R5mnbQUWyctrGvoZveKK+WDc6pZoMBZqukkc=</DigestValue>
      </Reference>
      <Reference URI="/xl/worksheets/sheet11.xml?ContentType=application/vnd.openxmlformats-officedocument.spreadsheetml.worksheet+xml">
        <DigestMethod Algorithm="http://www.w3.org/2001/04/xmlenc#sha256"/>
        <DigestValue>IrRndses/p4QSG+1QT1UF/wPhseKqROV8WlyD2F4xow=</DigestValue>
      </Reference>
      <Reference URI="/xl/worksheets/sheet12.xml?ContentType=application/vnd.openxmlformats-officedocument.spreadsheetml.worksheet+xml">
        <DigestMethod Algorithm="http://www.w3.org/2001/04/xmlenc#sha256"/>
        <DigestValue>R3uSCD66XFFtdo3QrkUPr1s+A3LqpAaCFR9XqrfPUck=</DigestValue>
      </Reference>
      <Reference URI="/xl/worksheets/sheet13.xml?ContentType=application/vnd.openxmlformats-officedocument.spreadsheetml.worksheet+xml">
        <DigestMethod Algorithm="http://www.w3.org/2001/04/xmlenc#sha256"/>
        <DigestValue>tVaNLd1og+KT+XrFqgO1RkJP3+6TEXYpRq3csmVwAqk=</DigestValue>
      </Reference>
      <Reference URI="/xl/worksheets/sheet14.xml?ContentType=application/vnd.openxmlformats-officedocument.spreadsheetml.worksheet+xml">
        <DigestMethod Algorithm="http://www.w3.org/2001/04/xmlenc#sha256"/>
        <DigestValue>fsDPpuQAc4yH2E7CFrUS1Fq5uHAoOy8W2EFwVFtH6Kg=</DigestValue>
      </Reference>
      <Reference URI="/xl/worksheets/sheet15.xml?ContentType=application/vnd.openxmlformats-officedocument.spreadsheetml.worksheet+xml">
        <DigestMethod Algorithm="http://www.w3.org/2001/04/xmlenc#sha256"/>
        <DigestValue>5K/oV81eynnrbxmj4xvgcDgy9FUiCz7SnSP2yKKAujM=</DigestValue>
      </Reference>
      <Reference URI="/xl/worksheets/sheet16.xml?ContentType=application/vnd.openxmlformats-officedocument.spreadsheetml.worksheet+xml">
        <DigestMethod Algorithm="http://www.w3.org/2001/04/xmlenc#sha256"/>
        <DigestValue>gjCAlpY3mA8zrAI7uXAibfSqV+ZG0cKUFhx3TJLLC2Q=</DigestValue>
      </Reference>
      <Reference URI="/xl/worksheets/sheet17.xml?ContentType=application/vnd.openxmlformats-officedocument.spreadsheetml.worksheet+xml">
        <DigestMethod Algorithm="http://www.w3.org/2001/04/xmlenc#sha256"/>
        <DigestValue>MUFLKIfHAeaJLspTHDF/vI1a1xkbtlBf93VnKq/RszU=</DigestValue>
      </Reference>
      <Reference URI="/xl/worksheets/sheet18.xml?ContentType=application/vnd.openxmlformats-officedocument.spreadsheetml.worksheet+xml">
        <DigestMethod Algorithm="http://www.w3.org/2001/04/xmlenc#sha256"/>
        <DigestValue>0ECM7NaG3ZEvK9d+A8G2EzBji6P821ZVRcrtgLdGq9U=</DigestValue>
      </Reference>
      <Reference URI="/xl/worksheets/sheet19.xml?ContentType=application/vnd.openxmlformats-officedocument.spreadsheetml.worksheet+xml">
        <DigestMethod Algorithm="http://www.w3.org/2001/04/xmlenc#sha256"/>
        <DigestValue>jJ0g513yi3CMIIAcUpYmQ19jerF8NChtneRbGfx96GA=</DigestValue>
      </Reference>
      <Reference URI="/xl/worksheets/sheet2.xml?ContentType=application/vnd.openxmlformats-officedocument.spreadsheetml.worksheet+xml">
        <DigestMethod Algorithm="http://www.w3.org/2001/04/xmlenc#sha256"/>
        <DigestValue>32rQjKsJv6BXUoLPjbfwr7u5oi6BzKvn2AfEHG4Bu6c=</DigestValue>
      </Reference>
      <Reference URI="/xl/worksheets/sheet20.xml?ContentType=application/vnd.openxmlformats-officedocument.spreadsheetml.worksheet+xml">
        <DigestMethod Algorithm="http://www.w3.org/2001/04/xmlenc#sha256"/>
        <DigestValue>Sx5IfRlNdEMgwVnE0vyPIkf/UW1GZ9xuo4lS7uVXxhg=</DigestValue>
      </Reference>
      <Reference URI="/xl/worksheets/sheet3.xml?ContentType=application/vnd.openxmlformats-officedocument.spreadsheetml.worksheet+xml">
        <DigestMethod Algorithm="http://www.w3.org/2001/04/xmlenc#sha256"/>
        <DigestValue>QLQ57VES3UILp4ezZel/RkSzr0dIBpwx4ZXwp3mCs0k=</DigestValue>
      </Reference>
      <Reference URI="/xl/worksheets/sheet4.xml?ContentType=application/vnd.openxmlformats-officedocument.spreadsheetml.worksheet+xml">
        <DigestMethod Algorithm="http://www.w3.org/2001/04/xmlenc#sha256"/>
        <DigestValue>t1W/YbMmGOy/0DqpSdgOwjAnQgQknecGeMCWcJhflvk=</DigestValue>
      </Reference>
      <Reference URI="/xl/worksheets/sheet5.xml?ContentType=application/vnd.openxmlformats-officedocument.spreadsheetml.worksheet+xml">
        <DigestMethod Algorithm="http://www.w3.org/2001/04/xmlenc#sha256"/>
        <DigestValue>AEizJbFeK8glNjGARv0tnzgGBmBHMGHIq1pRVdrxuaY=</DigestValue>
      </Reference>
      <Reference URI="/xl/worksheets/sheet6.xml?ContentType=application/vnd.openxmlformats-officedocument.spreadsheetml.worksheet+xml">
        <DigestMethod Algorithm="http://www.w3.org/2001/04/xmlenc#sha256"/>
        <DigestValue>bKkborKPm1TTvIKbqDBTTDTDby4Lw33uRYly4Mp2Hho=</DigestValue>
      </Reference>
      <Reference URI="/xl/worksheets/sheet7.xml?ContentType=application/vnd.openxmlformats-officedocument.spreadsheetml.worksheet+xml">
        <DigestMethod Algorithm="http://www.w3.org/2001/04/xmlenc#sha256"/>
        <DigestValue>NO+JldtCX50B+2nXyH8tBALPJWLia0LGfDDpTYwOb3c=</DigestValue>
      </Reference>
      <Reference URI="/xl/worksheets/sheet8.xml?ContentType=application/vnd.openxmlformats-officedocument.spreadsheetml.worksheet+xml">
        <DigestMethod Algorithm="http://www.w3.org/2001/04/xmlenc#sha256"/>
        <DigestValue>hk4WG5pOkS4on94Fix1Xk5yTZbIREPE3Lf392B+Bwko=</DigestValue>
      </Reference>
      <Reference URI="/xl/worksheets/sheet9.xml?ContentType=application/vnd.openxmlformats-officedocument.spreadsheetml.worksheet+xml">
        <DigestMethod Algorithm="http://www.w3.org/2001/04/xmlenc#sha256"/>
        <DigestValue>PMU7tnXAnbAxlOCGqAyaDO6ZKdlDmWK6kMCe5kr9YqE=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2020-06-02T15:34:04Z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PRESIDENTE</SignatureComments>
          <WindowsVersion>10.0</WindowsVersion>
          <OfficeVersion>16.0</OfficeVersion>
          <ApplicationVersion>16.0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2020-06-02T15:34:04Z</xd:SigningTime>
          <xd:SigningCertificate>
            <xd:Cert>
              <xd:CertDigest>
                <DigestMethod Algorithm="http://www.w3.org/2001/04/xmlenc#sha256"/>
                <DigestValue>NTnI2aDtCrFU9rw+K6OgzRb9U9zn0JQD6RUezmwaGH0=</DigestValue>
              </xd:CertDigest>
              <xd:IssuerSerial>
                <X509IssuerName>CN=CA-CODE100 S.A., C=PY, O=CODE100 S.A., SERIALNUMBER=RUC 80080610-7</X509IssuerName>
                <X509SerialNumber>2051668604411544811756200511439302752076833463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PRESIDENTE</xd:CommitmentTypeQualifier>
            </xd:CommitmentTypeQualifiers>
          </xd:CommitmentTypeIndication>
        </xd:SignedDataObjectProperties>
      </xd:SignedProperties>
    </xd:Qualifying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OTPBtvWd9anOBeU5nUf2mi1j09Xz/oWk8GsyC4Zhbbc=</DigestValue>
    </Reference>
    <Reference Type="http://www.w3.org/2000/09/xmldsig#Object" URI="#idOfficeObject">
      <DigestMethod Algorithm="http://www.w3.org/2001/04/xmlenc#sha256"/>
      <DigestValue>Fz2vFl6oQO1UeyVh5Es42G7qxOetiNfogJX+7uxbfeE=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zq70oow/+8GkV/1AYGk/zYEZQjR0q3GFxRE9r7Af4pw=</DigestValue>
    </Reference>
  </SignedInfo>
  <SignatureValue>QbK1q9F66IjZ9sFX+4aAqzHqz/y+4nqwQC8hqfDiLJkfSH3CBtY/wZjbzfuLsruBkKmi5/ZRKBVN
OY4YCfo/HyJfLksfKbk1e17mpKJ9lur5vBS2sTJWKPYoYB3WZ3lMG/H+hUsD4a6OBQ6Gv1oWBDso
H7n746mSBC3H+jWYAvSk3YoDY0Lk7Tai8fDqksNLUHrSF37Q8cflku6Q08Y+DThcehMQx4qg9hgC
jAwRjlMRx+5BobFSs8cAAg96544WZrFdTwudsoT/Hf/DMmC/GY3F2MoSk/ElIWgEzDd1vy16KslF
h30G9hov2B4wMHU/6QF1IOeWn2LEO3JBWp/DyQ==</SignatureValue>
  <KeyInfo>
    <X509Data>
      <X509Certificate>MIIIETCCBfmgAwIBAgITXAAAIrlS30pTVdrGqQAAAAAiuTANBgkqhkiG9w0BAQsFADBXMRcwFQYDVQQFEw5SVUMgODAwODA2MTAtNzEVMBMGA1UEChMMQ09ERTEwMCBTLkEuMQswCQYDVQQGEwJQWTEYMBYGA1UEAxMPQ0EtQ09ERTEwMCBTLkEuMB4XDTIwMDEyMzEyNDQwMFoXDTIyMDEyMzEyNDQwMFowgaYxJjAkBgNVBAMTHUFOR0VMIEVVQ0xJREVTIENPUkRPTkUgTUVESU5BMRcwFQYDVQQKEw5QRVJTT05BIEZJU0lDQTELMAkGA1UEBhMCUFkxFzAVBgNVBCoTDkFOR0VMIEVVQ0xJREVTMRcwFQYDVQQEEw5DT1JET05FIE1FRElOQTERMA8GA1UEBRMIQ0k3NTAwNzUxETAPBgNVBAsTCEZJUk1BIEYyMIIBIjANBgkqhkiG9w0BAQEFAAOCAQ8AMIIBCgKCAQEAnPgF/2D7w+zPd6ybPi/C9Tt05DTz9Pdw6aqPtr93/lpWqk5OT6WXounqWJ4uMih/4VjAMur2Kflf9FRR9tpqFxAzRE/HQshbk9CERw05JKefB3dZlhEnu5C1gp515w8acAQDtM8TbkHB3yUCU0ZvmwwMdpSiH72fDWOQZbrmeJKf1zx/rBS46RltYhsAmZqz5e/YWcGzvvqkAFJOSbkCkXxPo5KBAr4EhHTwmXisr+hUSBpGIVllkg4EdBra2uATP8Xrvb41D1yKIpXlEY/xpEmpDFlEXyzsMr7byi8wmKjrO5jzgCV/hcx5rc47bFyKGzZODJGp6++dlq5nExJBXwIDAQABo4IDhDCCA4AwDgYDVR0PAQH/BAQDAgXgMAwGA1UdEwEB/wQCMAAwIAYDVR0lAQH/BBYwFAYIKwYBBQUHAwIGCCsGAQUFBwMEMB0GA1UdDgQWBBTSRPIDztvXdCaSLJ1z+9AmUXZuBjAfBgNVHSMEGDAWgBQn9to7C3+T+FkS0BWqQs+ylpY9RTCBiAYDVR0fBIGAMH4wfKB6oHiGOmh0dHA6Ly9jYTEuY29kZTEwMC5jb20ucHkvZmlybWEtZGlnaXRhbC9jcmwvQ0EtQ09ERTEwMC5jcmyGOmh0dHA6Ly9jYTIuY29kZTEwMC5jb20ucHkvZmlybWEtZGlnaXRhbC9jcmwvQ0EtQ09ERTEwMC5jcmwwgfgGCCsGAQUFBwEBBIHrMIHoMEYGCCsGAQUFBzAChjpodHRwOi8vY2ExLmNvZGUxMDAuY29tLnB5L2Zpcm1hLWRpZ2l0YWwvY2VyL0NBLUNPREUxMDAuY2VyMEYGCCsGAQUFBzAChjpodHRwOi8vY2EyLmNvZGUxMDAuY29tLnB5L2Zpcm1hLWRpZ2l0YWwvY2VyL0NBLUNPREUxMDAuY2VyMCoGCCsGAQUFBzABhh5odHRwOi8vY2ExLmNvZGUxMDAuY29tLnB5L29jc3AwKgYIKwYBBQUHMAGGHmh0dHA6Ly9jYTIuY29kZTEwMC5jb20ucHkvb2NzcDCCAU8GA1UdIASCAUYwggFCMIIBPgYMKwYBBAGC2UoBAQEGMIIBLDBsBggrBgEFBQcCARZgaHR0cDovL3d3dy5jb2RlMTAwLmNvbS5weS9maXJtYS1kaWdpdGFsL0NPREUxMDAlMjBQb2xpdGljYSUyMGRlJTIwQ2VydGlmaWNhY2lvbiUyMEYyJTIwdjIuMC5wZGYAMGYGCCsGAQUFBwICMFoeWABQAG8AbABpAHQAaQBjAGEAIABkAGUAIABjAGUAcgB0AGkAZgBpAGMAYQBjAGkAbwBuACAARgAyACAAZABlACAAQwBvAGQAZQAxADAAMAAgAFMALgBBAC4wVAYIKwYBBQUHAgIwSB5GAEMAbwBkAGUAIAAxADAAMAAgAFMALgBBAC4AIABDAGUAcgB0AGkAZgBpAGMAYQB0AGUAIABQAG8AbABpAGMAeQAgAEYAMjAlBgNVHREEHjAcgRpBTkdFTENPUkRPTkVfTUBIT1RNQUlMLkNPTTANBgkqhkiG9w0BAQsFAAOCAgEAAb+ZJz2pXrG3vnTq0WPRC2ZQR6oOUdXSNeo8VRS4WWDo/8Ijwsb2xBdEJVhdqZQwA8ZjD/ZM30ZkwWobnGYc89UcoKIdtsmfC/CV5MthDgdqsobgceRoY4xU2QYypNjZo9bbmE7rgGy2fFA0j2UrT33rYwg4mJusryYJmhEBvSji2Fe2dqa2XztyrLKDYuVv4PXpjYjU2sKS1E4O30PLAfDK0spWZRuUXQcRRzZCR3v7vbY2Kkawn6R3q3NDfkcyyAk3MMqyj8c/akkB+StFh8b+DMMRqbl1cjpMXjHfLQBUz4s5tNaEyrPkeBWIPjnIMD4xbDABet4hyV6MD3eO5jpcRb2+fJfGIOuZkzGA1b+Rs7Axln9/8sTpLgKaA4B4PBqHtZcNAHnfIxc8vW4I/Ngzxp6V+3kVyn4NSWihl27h5irigHDe9bC8+GdJN9jq+3HztwFeWJig4je55XxNLG/jtReFm+qP8A45IiJmsLMtD5W12uXjZIPXXONk0iOpCwul+OEAQ19plityVmOfUn3iHFQSjoTgpKmjfEi8ib/kTSEtuI2wSTO0TGQbZ5ThGsqrEqRXSPEV6JuJ+1PP8ljtqzaNS8rFu2UsssezwbbTWHLrsVsGGS6kQCszIxthltb4/K4CR0aPxlLvOu5nah2FAh2BHgMqdlT0c4tZmUA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4"/>
            <mdssi:RelationshipReference xmlns:mdssi="http://schemas.openxmlformats.org/package/2006/digital-signature" SourceId="rId5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10"/>
            <mdssi:RelationshipReference xmlns:mdssi="http://schemas.openxmlformats.org/package/2006/digital-signature" SourceId="rId19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8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"/>
            <mdssi:RelationshipReference xmlns:mdssi="http://schemas.openxmlformats.org/package/2006/digital-signature" SourceId="rId21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"/>
            <mdssi:RelationshipReference xmlns:mdssi="http://schemas.openxmlformats.org/package/2006/digital-signature" SourceId="rId16"/>
            <mdssi:RelationshipReference xmlns:mdssi="http://schemas.openxmlformats.org/package/2006/digital-signature" SourceId="rId20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</Transform>
          <Transform Algorithm="http://www.w3.org/TR/2001/REC-xml-c14n-20010315"/>
        </Transforms>
        <DigestMethod Algorithm="http://www.w3.org/2001/04/xmlenc#sha256"/>
        <DigestValue>iKGbRUGih3Z05j83fniKA/g1vJx0gQ5vvayOzXpwCj8=</DigestValue>
      </Reference>
      <Reference URI="/xl/calcChain.xml?ContentType=application/vnd.openxmlformats-officedocument.spreadsheetml.calcChain+xml">
        <DigestMethod Algorithm="http://www.w3.org/2001/04/xmlenc#sha256"/>
        <DigestValue>43GXZSebtWzoLlyqCb38EyzW28ufWK8VEmHcN95ppwE=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0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6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7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6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7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8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9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drawing1.xml?ContentType=application/vnd.openxmlformats-officedocument.drawing+xml">
        <DigestMethod Algorithm="http://www.w3.org/2001/04/xmlenc#sha256"/>
        <DigestValue>9iop3kQ41fwf58Ud3qLwvO41KW1W8/nawImyVfENlto=</DigestValue>
      </Reference>
      <Reference URI="/xl/drawings/drawing10.xml?ContentType=application/vnd.openxmlformats-officedocument.drawing+xml">
        <DigestMethod Algorithm="http://www.w3.org/2001/04/xmlenc#sha256"/>
        <DigestValue>DvQAq4t4zY+pE7eKXknTpyampxgQP3eeX/pLDWn8rcU=</DigestValue>
      </Reference>
      <Reference URI="/xl/drawings/drawing11.xml?ContentType=application/vnd.openxmlformats-officedocument.drawing+xml">
        <DigestMethod Algorithm="http://www.w3.org/2001/04/xmlenc#sha256"/>
        <DigestValue>wk5oHgVWVtg12LEh9ftmtNl40eFjYu3nHD3UrNtkzHE=</DigestValue>
      </Reference>
      <Reference URI="/xl/drawings/drawing12.xml?ContentType=application/vnd.openxmlformats-officedocument.drawing+xml">
        <DigestMethod Algorithm="http://www.w3.org/2001/04/xmlenc#sha256"/>
        <DigestValue>EIqNPvU5GwNNAFeS9iv2dVf9DpEtXXJE2svvdUOM+5o=</DigestValue>
      </Reference>
      <Reference URI="/xl/drawings/drawing13.xml?ContentType=application/vnd.openxmlformats-officedocument.drawing+xml">
        <DigestMethod Algorithm="http://www.w3.org/2001/04/xmlenc#sha256"/>
        <DigestValue>/ZZ91QZTZlF/3Ha9Yd7Ui6eRuNfhGmDLXGrwOscrpqc=</DigestValue>
      </Reference>
      <Reference URI="/xl/drawings/drawing14.xml?ContentType=application/vnd.openxmlformats-officedocument.drawing+xml">
        <DigestMethod Algorithm="http://www.w3.org/2001/04/xmlenc#sha256"/>
        <DigestValue>9mIJvILtz0U8DZLQWNnanVOxfuqpS1dRyFn0nZAqAqo=</DigestValue>
      </Reference>
      <Reference URI="/xl/drawings/drawing15.xml?ContentType=application/vnd.openxmlformats-officedocument.drawing+xml">
        <DigestMethod Algorithm="http://www.w3.org/2001/04/xmlenc#sha256"/>
        <DigestValue>8TdExYgj42AyC4CFk45KboB0ND/rRgQ1wkKmmHZZ96s=</DigestValue>
      </Reference>
      <Reference URI="/xl/drawings/drawing16.xml?ContentType=application/vnd.openxmlformats-officedocument.drawing+xml">
        <DigestMethod Algorithm="http://www.w3.org/2001/04/xmlenc#sha256"/>
        <DigestValue>ocEm/ImpOwR1o6EQ9bl7WCckc/q6izuiGx8Cp0rsHNs=</DigestValue>
      </Reference>
      <Reference URI="/xl/drawings/drawing2.xml?ContentType=application/vnd.openxmlformats-officedocument.drawing+xml">
        <DigestMethod Algorithm="http://www.w3.org/2001/04/xmlenc#sha256"/>
        <DigestValue>SflcojhTfIJuPndJD95R9Owamia9jUbkgTUGlizBijU=</DigestValue>
      </Reference>
      <Reference URI="/xl/drawings/drawing3.xml?ContentType=application/vnd.openxmlformats-officedocument.drawing+xml">
        <DigestMethod Algorithm="http://www.w3.org/2001/04/xmlenc#sha256"/>
        <DigestValue>ZOD4FO5Y4Ybg74gCEgkHCASK5Di3D/Z0GeZUjFN9R/o=</DigestValue>
      </Reference>
      <Reference URI="/xl/drawings/drawing4.xml?ContentType=application/vnd.openxmlformats-officedocument.drawing+xml">
        <DigestMethod Algorithm="http://www.w3.org/2001/04/xmlenc#sha256"/>
        <DigestValue>WsR+KuJmtwwyBeg9FLMmb+fEQXYwebfJDPer3I4uzeU=</DigestValue>
      </Reference>
      <Reference URI="/xl/drawings/drawing5.xml?ContentType=application/vnd.openxmlformats-officedocument.drawing+xml">
        <DigestMethod Algorithm="http://www.w3.org/2001/04/xmlenc#sha256"/>
        <DigestValue>qWSTGWo3pFLIdoBg1RRxQgJwJr36d4XxFsU8hdTGcR4=</DigestValue>
      </Reference>
      <Reference URI="/xl/drawings/drawing6.xml?ContentType=application/vnd.openxmlformats-officedocument.drawing+xml">
        <DigestMethod Algorithm="http://www.w3.org/2001/04/xmlenc#sha256"/>
        <DigestValue>VZ4ZXjgK855KKA2ENaMeCYiNRsy9xjqKzlrWc3NLOyU=</DigestValue>
      </Reference>
      <Reference URI="/xl/drawings/drawing7.xml?ContentType=application/vnd.openxmlformats-officedocument.drawing+xml">
        <DigestMethod Algorithm="http://www.w3.org/2001/04/xmlenc#sha256"/>
        <DigestValue>UF+NTG94SZgt7+J8YkWUVcFmKTJ0aJau+LXA5Bda5ic=</DigestValue>
      </Reference>
      <Reference URI="/xl/drawings/drawing8.xml?ContentType=application/vnd.openxmlformats-officedocument.drawing+xml">
        <DigestMethod Algorithm="http://www.w3.org/2001/04/xmlenc#sha256"/>
        <DigestValue>dy4ziC/nXNJBpb7P1JyJQqCb5/dNYMsdOt/GTobAVrQ=</DigestValue>
      </Reference>
      <Reference URI="/xl/drawings/drawing9.xml?ContentType=application/vnd.openxmlformats-officedocument.drawing+xml">
        <DigestMethod Algorithm="http://www.w3.org/2001/04/xmlenc#sha256"/>
        <DigestValue>+1Tby/Z9hXrc+jDwrktZ6K11HIkviZbM7tu37eNrRB8=</DigestValue>
      </Reference>
      <Reference URI="/xl/drawings/vmlDrawing1.vml?ContentType=application/vnd.openxmlformats-officedocument.vmlDrawing">
        <DigestMethod Algorithm="http://www.w3.org/2001/04/xmlenc#sha256"/>
        <DigestValue>+BbdDQgheCva8ccyZymVMLrmlYENQLM8IorH5IOwLPI=</DigestValue>
      </Reference>
      <Reference URI="/xl/drawings/vmlDrawing10.vml?ContentType=application/vnd.openxmlformats-officedocument.vmlDrawing">
        <DigestMethod Algorithm="http://www.w3.org/2001/04/xmlenc#sha256"/>
        <DigestValue>kL3Udo9Hxks+85HRkSB31rQl32u9ynXiHRCMP47WGHE=</DigestValue>
      </Reference>
      <Reference URI="/xl/drawings/vmlDrawing11.vml?ContentType=application/vnd.openxmlformats-officedocument.vmlDrawing">
        <DigestMethod Algorithm="http://www.w3.org/2001/04/xmlenc#sha256"/>
        <DigestValue>TBVxrpZ8gbiQ25qUyiaCq3vV5F8oPXDgi9cYfKtbWVU=</DigestValue>
      </Reference>
      <Reference URI="/xl/drawings/vmlDrawing12.vml?ContentType=application/vnd.openxmlformats-officedocument.vmlDrawing">
        <DigestMethod Algorithm="http://www.w3.org/2001/04/xmlenc#sha256"/>
        <DigestValue>CE36mWgYQ1XvCecBFZp/0DXp9AflXDjvMTKHuZA+DeA=</DigestValue>
      </Reference>
      <Reference URI="/xl/drawings/vmlDrawing13.vml?ContentType=application/vnd.openxmlformats-officedocument.vmlDrawing">
        <DigestMethod Algorithm="http://www.w3.org/2001/04/xmlenc#sha256"/>
        <DigestValue>h3+NoxQkcXlpbspaJAyRrYsgN11qKbgYxN82WZFQvEg=</DigestValue>
      </Reference>
      <Reference URI="/xl/drawings/vmlDrawing14.vml?ContentType=application/vnd.openxmlformats-officedocument.vmlDrawing">
        <DigestMethod Algorithm="http://www.w3.org/2001/04/xmlenc#sha256"/>
        <DigestValue>qNhm+eGe7dIpMq0Fq+q9pztGo7zpHVBthSSyo0OLfGY=</DigestValue>
      </Reference>
      <Reference URI="/xl/drawings/vmlDrawing15.vml?ContentType=application/vnd.openxmlformats-officedocument.vmlDrawing">
        <DigestMethod Algorithm="http://www.w3.org/2001/04/xmlenc#sha256"/>
        <DigestValue>k5M2eRzN0SIRGoemeGg8FOhWfjEFo7iKBExt4v6e99k=</DigestValue>
      </Reference>
      <Reference URI="/xl/drawings/vmlDrawing16.vml?ContentType=application/vnd.openxmlformats-officedocument.vmlDrawing">
        <DigestMethod Algorithm="http://www.w3.org/2001/04/xmlenc#sha256"/>
        <DigestValue>EuB6RrnnuynY71xQ0BvZ+O8y6mDCL1rBqBMqRufZba8=</DigestValue>
      </Reference>
      <Reference URI="/xl/drawings/vmlDrawing17.vml?ContentType=application/vnd.openxmlformats-officedocument.vmlDrawing">
        <DigestMethod Algorithm="http://www.w3.org/2001/04/xmlenc#sha256"/>
        <DigestValue>bOiJ3qB7tM3p1VQ6XJLZx+aFmKv8u+rARwqtDqLyCCg=</DigestValue>
      </Reference>
      <Reference URI="/xl/drawings/vmlDrawing2.vml?ContentType=application/vnd.openxmlformats-officedocument.vmlDrawing">
        <DigestMethod Algorithm="http://www.w3.org/2001/04/xmlenc#sha256"/>
        <DigestValue>QpnzEjvuZsmeWIMts2SYAANQXvhG3ISgnX5OVDbeH64=</DigestValue>
      </Reference>
      <Reference URI="/xl/drawings/vmlDrawing3.vml?ContentType=application/vnd.openxmlformats-officedocument.vmlDrawing">
        <DigestMethod Algorithm="http://www.w3.org/2001/04/xmlenc#sha256"/>
        <DigestValue>w4TsTSEAZCyupk48h1DYTCTYGwe3U3TCN0iPbZYntAM=</DigestValue>
      </Reference>
      <Reference URI="/xl/drawings/vmlDrawing4.vml?ContentType=application/vnd.openxmlformats-officedocument.vmlDrawing">
        <DigestMethod Algorithm="http://www.w3.org/2001/04/xmlenc#sha256"/>
        <DigestValue>t+L6y+DG/y/FYo399FaJq1GWefhJyg9C+KLV1f156vI=</DigestValue>
      </Reference>
      <Reference URI="/xl/drawings/vmlDrawing5.vml?ContentType=application/vnd.openxmlformats-officedocument.vmlDrawing">
        <DigestMethod Algorithm="http://www.w3.org/2001/04/xmlenc#sha256"/>
        <DigestValue>trzhgXWFeEsM0nlZsid09aKr7vEeVF4vQusxIpqv1UE=</DigestValue>
      </Reference>
      <Reference URI="/xl/drawings/vmlDrawing6.vml?ContentType=application/vnd.openxmlformats-officedocument.vmlDrawing">
        <DigestMethod Algorithm="http://www.w3.org/2001/04/xmlenc#sha256"/>
        <DigestValue>JrHHjdM+A63pDwqHZBhH0nDpt+Kk0D4QoTG8mGDnguE=</DigestValue>
      </Reference>
      <Reference URI="/xl/drawings/vmlDrawing7.vml?ContentType=application/vnd.openxmlformats-officedocument.vmlDrawing">
        <DigestMethod Algorithm="http://www.w3.org/2001/04/xmlenc#sha256"/>
        <DigestValue>p7SHPG0gqYqKaqIY9FXOC0ZTHqtxUFnD0mIOZf6QDBM=</DigestValue>
      </Reference>
      <Reference URI="/xl/drawings/vmlDrawing8.vml?ContentType=application/vnd.openxmlformats-officedocument.vmlDrawing">
        <DigestMethod Algorithm="http://www.w3.org/2001/04/xmlenc#sha256"/>
        <DigestValue>SRhAHQSgWQV8Je5SjeebP2lp5DJrl70svdZzNTYOZKM=</DigestValue>
      </Reference>
      <Reference URI="/xl/drawings/vmlDrawing9.vml?ContentType=application/vnd.openxmlformats-officedocument.vmlDrawing">
        <DigestMethod Algorithm="http://www.w3.org/2001/04/xmlenc#sha256"/>
        <DigestValue>+MYeQW280rRhNjSLHN7pnO5qmUQzJDAhkGefV+2YoIY=</DigestValue>
      </Reference>
      <Reference URI="/xl/media/image1.emf?ContentType=image/x-emf">
        <DigestMethod Algorithm="http://www.w3.org/2001/04/xmlenc#sha256"/>
        <DigestValue>gT9Yneh4mva0H3iu/OKZeUWYzpSiHpqP0Ks1ZuW9mXA=</DigestValue>
      </Reference>
      <Reference URI="/xl/media/image2.jpeg?ContentType=image/jpeg">
        <DigestMethod Algorithm="http://www.w3.org/2001/04/xmlenc#sha256"/>
        <DigestValue>BKrCUg8M9qga00YsDBZiMFm+8d+ey/B7HBOW+YnEJf8=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TElyPAjiFgeUsONcHa6b4wsXvxB7DZmKywAq77iHzhM=</DigestValue>
      </Reference>
      <Reference URI="/xl/printerSettings/printerSettings10.bin?ContentType=application/vnd.openxmlformats-officedocument.spreadsheetml.printerSettings">
        <DigestMethod Algorithm="http://www.w3.org/2001/04/xmlenc#sha256"/>
        <DigestValue>fAsWhNan3CNkOQ9ciubbes3JDiR6N426HeOTGTOaYqc=</DigestValue>
      </Reference>
      <Reference URI="/xl/printerSettings/printerSettings11.bin?ContentType=application/vnd.openxmlformats-officedocument.spreadsheetml.printerSettings">
        <DigestMethod Algorithm="http://www.w3.org/2001/04/xmlenc#sha256"/>
        <DigestValue>1QAXHfDE40iSGjhyHoScnx+E/RoZlkZ6/5hK7JCiI0w=</DigestValue>
      </Reference>
      <Reference URI="/xl/printerSettings/printerSettings12.bin?ContentType=application/vnd.openxmlformats-officedocument.spreadsheetml.printerSettings">
        <DigestMethod Algorithm="http://www.w3.org/2001/04/xmlenc#sha256"/>
        <DigestValue>JehsRMoSTz5YKaDIYhA4MBOz63yIlAqq7LyOAowaFeA=</DigestValue>
      </Reference>
      <Reference URI="/xl/printerSettings/printerSettings13.bin?ContentType=application/vnd.openxmlformats-officedocument.spreadsheetml.printerSettings">
        <DigestMethod Algorithm="http://www.w3.org/2001/04/xmlenc#sha256"/>
        <DigestValue>8bbunbs7EK7Xk+M3nDPeMAg22f7xIW4FBs2vmc5aBw0=</DigestValue>
      </Reference>
      <Reference URI="/xl/printerSettings/printerSettings14.bin?ContentType=application/vnd.openxmlformats-officedocument.spreadsheetml.printerSettings">
        <DigestMethod Algorithm="http://www.w3.org/2001/04/xmlenc#sha256"/>
        <DigestValue>5ozxivcpnzbVkbpLJln+PA2lEd/fcreHto6up7UhoqM=</DigestValue>
      </Reference>
      <Reference URI="/xl/printerSettings/printerSettings15.bin?ContentType=application/vnd.openxmlformats-officedocument.spreadsheetml.printerSettings">
        <DigestMethod Algorithm="http://www.w3.org/2001/04/xmlenc#sha256"/>
        <DigestValue>6hxpvOcoYAuouHvgnhfXoAOHUuboKT7qgSJ4h5hi7qU=</DigestValue>
      </Reference>
      <Reference URI="/xl/printerSettings/printerSettings16.bin?ContentType=application/vnd.openxmlformats-officedocument.spreadsheetml.printerSettings">
        <DigestMethod Algorithm="http://www.w3.org/2001/04/xmlenc#sha256"/>
        <DigestValue>hPj7eEtLW/+J5WBU73yhVlGIvlZaNWUNl58r1OmtGZo=</DigestValue>
      </Reference>
      <Reference URI="/xl/printerSettings/printerSettings17.bin?ContentType=application/vnd.openxmlformats-officedocument.spreadsheetml.printerSettings">
        <DigestMethod Algorithm="http://www.w3.org/2001/04/xmlenc#sha256"/>
        <DigestValue>YaNKFF80LNoAL0hJK2Fs+vPgM9pO8dmY6cIBgemy4FU=</DigestValue>
      </Reference>
      <Reference URI="/xl/printerSettings/printerSettings18.bin?ContentType=application/vnd.openxmlformats-officedocument.spreadsheetml.printerSettings">
        <DigestMethod Algorithm="http://www.w3.org/2001/04/xmlenc#sha256"/>
        <DigestValue>ABstIhJyU5BGrWQDLSNkhNLrDrFiiYAixM0FTeZrZf4=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8G7OcuUPtzG1Z93kRjB40FR/NfR+6AaJCytX4YnFgBI=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PGs+JdEEHyYBI6+ZPncgB8gWLJvNB/f6IOoeZwMKYPg=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SrXxPnnhDAcyBd+aX0E6ezC2A4soK57x9TzHnqL+eyM=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JwmEFc3Q4X3gmbo3eIxe5obD899celM6zJ5MeizV2LA=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35vZOpW8ji3/tJzYXdSfMQvEWxUapE8Ey0PYCMO3Vbg=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4J3DZzwKrzkyB/7R+cVTJmQNiL50mqiMhrzPHwPxDKo=</DigestValue>
      </Reference>
      <Reference URI="/xl/printerSettings/printerSettings8.bin?ContentType=application/vnd.openxmlformats-officedocument.spreadsheetml.printerSettings">
        <DigestMethod Algorithm="http://www.w3.org/2001/04/xmlenc#sha256"/>
        <DigestValue>eX8xobc2ntcQKpZfenBuXVVeU1H0eO3tk8h7ftkT49A=</DigestValue>
      </Reference>
      <Reference URI="/xl/printerSettings/printerSettings9.bin?ContentType=application/vnd.openxmlformats-officedocument.spreadsheetml.printerSettings">
        <DigestMethod Algorithm="http://www.w3.org/2001/04/xmlenc#sha256"/>
        <DigestValue>fAsWhNan3CNkOQ9ciubbes3JDiR6N426HeOTGTOaYqc=</DigestValue>
      </Reference>
      <Reference URI="/xl/sharedStrings.xml?ContentType=application/vnd.openxmlformats-officedocument.spreadsheetml.sharedStrings+xml">
        <DigestMethod Algorithm="http://www.w3.org/2001/04/xmlenc#sha256"/>
        <DigestValue>onEK8Rvc326WYSImUlb2B2Kauho24d+45Kk+w/Ek7sA=</DigestValue>
      </Reference>
      <Reference URI="/xl/styles.xml?ContentType=application/vnd.openxmlformats-officedocument.spreadsheetml.styles+xml">
        <DigestMethod Algorithm="http://www.w3.org/2001/04/xmlenc#sha256"/>
        <DigestValue>VlDV9H82v0hMWm9nPSc3gjRdhNJTuxTBs3a2OtfUlEI=</DigestValue>
      </Reference>
      <Reference URI="/xl/theme/theme1.xml?ContentType=application/vnd.openxmlformats-officedocument.theme+xml">
        <DigestMethod Algorithm="http://www.w3.org/2001/04/xmlenc#sha256"/>
        <DigestValue>MSC/EYkfwclNctHK+aZVNa7gncE2d4S8pHsh2ftpRsE=</DigestValue>
      </Reference>
      <Reference URI="/xl/workbook.xml?ContentType=application/vnd.openxmlformats-officedocument.spreadsheetml.sheet.main+xml">
        <DigestMethod Algorithm="http://www.w3.org/2001/04/xmlenc#sha256"/>
        <DigestValue>5yziTkjHyVMcYtv63A26nYhrGMqGY0cmuD6X/TdcKno=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Np3Jos1rl3HkHWfvn2QRQlcpUYV1Z2/CSlLxylMTL0Q=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Y7iAiK+7+bySBxH74uwWdnmnAWi+eM81pNNXH3nFJkw=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u2kEbXCgQjYezFW5Yuv6i9xIFYIpEFaLApDHEiXw3QQ=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LlYJJDJZPOszBYAiWqF63epZqtTFnTlHWv+v0bm7ZM4=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h9PhwQkMpSehlmMrMGqFn3niIRL+C/DDyjJ8jWxHcBU=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fOgIzlV+l/S9euZBVH+py3EynSjm7wGI9zYnQBhNg9Q=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fahvuPJX9wqxOJSNEWK9vI/deVznzSiWvgrTSP6i92c=</DigestValue>
      </Reference>
      <Reference URI="/xl/worksheets/_rels/sheet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6cEBFK1HvmelSLIUNOg0OGptXzs6go0lnQ53X+MPsbg=</DigestValue>
      </Reference>
      <Reference URI="/xl/worksheets/_rels/sheet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laVgitTZHp7tBIfGbM5OB2NdsfJtQvvQROp/V1ggXZM=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hrbFOjdPrfydM07ISZLCdeBsg4i6zV1UDHRIiw657nk=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yc48oc/QmVpCKOyTQC/b+mtn1WuyjRR/gC7AuLuMWdI=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Dppng8vvcl+DIN6mHigV5PAuLMwoAE00mjpi3OrE27c=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YyR5jBmIEyaQnUAJPpwclZvEzW/Ie7tKLdSyOH9rFMA=</DigestValue>
      </Reference>
      <Reference URI="/xl/worksheets/sheet1.xml?ContentType=application/vnd.openxmlformats-officedocument.spreadsheetml.worksheet+xml">
        <DigestMethod Algorithm="http://www.w3.org/2001/04/xmlenc#sha256"/>
        <DigestValue>ETfPa+MUTOj1AZWxl4kR1VO+Ns6m8p9yHhORQtWUZqc=</DigestValue>
      </Reference>
      <Reference URI="/xl/worksheets/sheet10.xml?ContentType=application/vnd.openxmlformats-officedocument.spreadsheetml.worksheet+xml">
        <DigestMethod Algorithm="http://www.w3.org/2001/04/xmlenc#sha256"/>
        <DigestValue>dBmZFM0R5mnbQUWyctrGvoZveKK+WDc6pZoMBZqukkc=</DigestValue>
      </Reference>
      <Reference URI="/xl/worksheets/sheet11.xml?ContentType=application/vnd.openxmlformats-officedocument.spreadsheetml.worksheet+xml">
        <DigestMethod Algorithm="http://www.w3.org/2001/04/xmlenc#sha256"/>
        <DigestValue>IrRndses/p4QSG+1QT1UF/wPhseKqROV8WlyD2F4xow=</DigestValue>
      </Reference>
      <Reference URI="/xl/worksheets/sheet12.xml?ContentType=application/vnd.openxmlformats-officedocument.spreadsheetml.worksheet+xml">
        <DigestMethod Algorithm="http://www.w3.org/2001/04/xmlenc#sha256"/>
        <DigestValue>R3uSCD66XFFtdo3QrkUPr1s+A3LqpAaCFR9XqrfPUck=</DigestValue>
      </Reference>
      <Reference URI="/xl/worksheets/sheet13.xml?ContentType=application/vnd.openxmlformats-officedocument.spreadsheetml.worksheet+xml">
        <DigestMethod Algorithm="http://www.w3.org/2001/04/xmlenc#sha256"/>
        <DigestValue>tVaNLd1og+KT+XrFqgO1RkJP3+6TEXYpRq3csmVwAqk=</DigestValue>
      </Reference>
      <Reference URI="/xl/worksheets/sheet14.xml?ContentType=application/vnd.openxmlformats-officedocument.spreadsheetml.worksheet+xml">
        <DigestMethod Algorithm="http://www.w3.org/2001/04/xmlenc#sha256"/>
        <DigestValue>fsDPpuQAc4yH2E7CFrUS1Fq5uHAoOy8W2EFwVFtH6Kg=</DigestValue>
      </Reference>
      <Reference URI="/xl/worksheets/sheet15.xml?ContentType=application/vnd.openxmlformats-officedocument.spreadsheetml.worksheet+xml">
        <DigestMethod Algorithm="http://www.w3.org/2001/04/xmlenc#sha256"/>
        <DigestValue>5K/oV81eynnrbxmj4xvgcDgy9FUiCz7SnSP2yKKAujM=</DigestValue>
      </Reference>
      <Reference URI="/xl/worksheets/sheet16.xml?ContentType=application/vnd.openxmlformats-officedocument.spreadsheetml.worksheet+xml">
        <DigestMethod Algorithm="http://www.w3.org/2001/04/xmlenc#sha256"/>
        <DigestValue>gjCAlpY3mA8zrAI7uXAibfSqV+ZG0cKUFhx3TJLLC2Q=</DigestValue>
      </Reference>
      <Reference URI="/xl/worksheets/sheet17.xml?ContentType=application/vnd.openxmlformats-officedocument.spreadsheetml.worksheet+xml">
        <DigestMethod Algorithm="http://www.w3.org/2001/04/xmlenc#sha256"/>
        <DigestValue>MUFLKIfHAeaJLspTHDF/vI1a1xkbtlBf93VnKq/RszU=</DigestValue>
      </Reference>
      <Reference URI="/xl/worksheets/sheet18.xml?ContentType=application/vnd.openxmlformats-officedocument.spreadsheetml.worksheet+xml">
        <DigestMethod Algorithm="http://www.w3.org/2001/04/xmlenc#sha256"/>
        <DigestValue>0ECM7NaG3ZEvK9d+A8G2EzBji6P821ZVRcrtgLdGq9U=</DigestValue>
      </Reference>
      <Reference URI="/xl/worksheets/sheet19.xml?ContentType=application/vnd.openxmlformats-officedocument.spreadsheetml.worksheet+xml">
        <DigestMethod Algorithm="http://www.w3.org/2001/04/xmlenc#sha256"/>
        <DigestValue>jJ0g513yi3CMIIAcUpYmQ19jerF8NChtneRbGfx96GA=</DigestValue>
      </Reference>
      <Reference URI="/xl/worksheets/sheet2.xml?ContentType=application/vnd.openxmlformats-officedocument.spreadsheetml.worksheet+xml">
        <DigestMethod Algorithm="http://www.w3.org/2001/04/xmlenc#sha256"/>
        <DigestValue>32rQjKsJv6BXUoLPjbfwr7u5oi6BzKvn2AfEHG4Bu6c=</DigestValue>
      </Reference>
      <Reference URI="/xl/worksheets/sheet20.xml?ContentType=application/vnd.openxmlformats-officedocument.spreadsheetml.worksheet+xml">
        <DigestMethod Algorithm="http://www.w3.org/2001/04/xmlenc#sha256"/>
        <DigestValue>Sx5IfRlNdEMgwVnE0vyPIkf/UW1GZ9xuo4lS7uVXxhg=</DigestValue>
      </Reference>
      <Reference URI="/xl/worksheets/sheet3.xml?ContentType=application/vnd.openxmlformats-officedocument.spreadsheetml.worksheet+xml">
        <DigestMethod Algorithm="http://www.w3.org/2001/04/xmlenc#sha256"/>
        <DigestValue>QLQ57VES3UILp4ezZel/RkSzr0dIBpwx4ZXwp3mCs0k=</DigestValue>
      </Reference>
      <Reference URI="/xl/worksheets/sheet4.xml?ContentType=application/vnd.openxmlformats-officedocument.spreadsheetml.worksheet+xml">
        <DigestMethod Algorithm="http://www.w3.org/2001/04/xmlenc#sha256"/>
        <DigestValue>t1W/YbMmGOy/0DqpSdgOwjAnQgQknecGeMCWcJhflvk=</DigestValue>
      </Reference>
      <Reference URI="/xl/worksheets/sheet5.xml?ContentType=application/vnd.openxmlformats-officedocument.spreadsheetml.worksheet+xml">
        <DigestMethod Algorithm="http://www.w3.org/2001/04/xmlenc#sha256"/>
        <DigestValue>AEizJbFeK8glNjGARv0tnzgGBmBHMGHIq1pRVdrxuaY=</DigestValue>
      </Reference>
      <Reference URI="/xl/worksheets/sheet6.xml?ContentType=application/vnd.openxmlformats-officedocument.spreadsheetml.worksheet+xml">
        <DigestMethod Algorithm="http://www.w3.org/2001/04/xmlenc#sha256"/>
        <DigestValue>bKkborKPm1TTvIKbqDBTTDTDby4Lw33uRYly4Mp2Hho=</DigestValue>
      </Reference>
      <Reference URI="/xl/worksheets/sheet7.xml?ContentType=application/vnd.openxmlformats-officedocument.spreadsheetml.worksheet+xml">
        <DigestMethod Algorithm="http://www.w3.org/2001/04/xmlenc#sha256"/>
        <DigestValue>NO+JldtCX50B+2nXyH8tBALPJWLia0LGfDDpTYwOb3c=</DigestValue>
      </Reference>
      <Reference URI="/xl/worksheets/sheet8.xml?ContentType=application/vnd.openxmlformats-officedocument.spreadsheetml.worksheet+xml">
        <DigestMethod Algorithm="http://www.w3.org/2001/04/xmlenc#sha256"/>
        <DigestValue>hk4WG5pOkS4on94Fix1Xk5yTZbIREPE3Lf392B+Bwko=</DigestValue>
      </Reference>
      <Reference URI="/xl/worksheets/sheet9.xml?ContentType=application/vnd.openxmlformats-officedocument.spreadsheetml.worksheet+xml">
        <DigestMethod Algorithm="http://www.w3.org/2001/04/xmlenc#sha256"/>
        <DigestValue>PMU7tnXAnbAxlOCGqAyaDO6ZKdlDmWK6kMCe5kr9YqE=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2020-06-02T15:35:09Z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SINDICO</SignatureComments>
          <WindowsVersion>10.0</WindowsVersion>
          <OfficeVersion>16.0</OfficeVersion>
          <ApplicationVersion>16.0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2020-06-02T15:35:09Z</xd:SigningTime>
          <xd:SigningCertificate>
            <xd:Cert>
              <xd:CertDigest>
                <DigestMethod Algorithm="http://www.w3.org/2001/04/xmlenc#sha256"/>
                <DigestValue>C4ewX5lCumrdYm+e3V6UhlurxV/LU7ljC9n8fIGEf5I=</DigestValue>
              </xd:CertDigest>
              <xd:IssuerSerial>
                <X509IssuerName>CN=CA-CODE100 S.A., C=PY, O=CODE100 S.A., SERIALNUMBER=RUC 80080610-7</X509IssuerName>
                <X509SerialNumber>2051668604420824953007745995677052350127678137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SINDICO</xd:CommitmentTypeQualifier>
            </xd:CommitmentTypeQualifiers>
          </xd:CommitmentTypeIndication>
        </xd:SignedDataObjectProperties>
      </xd:SignedProperties>
    </xd:Qualifying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4z9SmE/ik+PM8IRGC1bvJsRqPbXZ7gzeWa3iJdab/Vw=</DigestValue>
    </Reference>
    <Reference Type="http://www.w3.org/2000/09/xmldsig#Object" URI="#idOfficeObject">
      <DigestMethod Algorithm="http://www.w3.org/2001/04/xmlenc#sha256"/>
      <DigestValue>VVsM+8m8D2aKLVH+F/NBpkq0CaUA6yv0ToW9IYCW2SQ=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fovOjWMxHbBEawAOAydpLUSWpNYM9fI19B5XJs8Ka9M=</DigestValue>
    </Reference>
  </SignedInfo>
  <SignatureValue>Srz0SPl420nHmFGdZduAlYQXCs/0Zw5WzPFQQoMBE0WrgBk1w1KNtVfu3HXh+nm+IJoOu08jPyVG
h3OicbdQlW+L61XhQgnha1ueHxcatPbcqbyTbJIVKMXvkqgeP0JapGx1RxuWE2QHCjrflmJGvVTZ
sYFzobRkjdb1sAZy2unh+sMmA8Ve3u/TymJ/Z6SG6Z+s20Bt/2xcLyXiYnLyy8WjQyo32U7CwXmA
QgBiQEsVMkc4a7vUTwU/AIvWCWiXCW19lPLP0ORCMz7TnEPOaoqhm63gJ2tZSdC2M9LchF9tKQue
LDxNYWE/HsXN81vDEy0VGha8yYfnKYsh9wRpDg==</SignatureValue>
  <KeyInfo>
    <X509Data>
      <X509Certificate>MIIIGTCCBgGgAwIBAgITXAAAIrqENIdZrBWNaQAAAAAiujANBgkqhkiG9w0BAQsFADBXMRcwFQYDVQQFEw5SVUMgODAwODA2MTAtNzEVMBMGA1UEChMMQ09ERTEwMCBTLkEuMQswCQYDVQQGEwJQWTEYMBYGA1UEAxMPQ0EtQ09ERTEwMCBTLkEuMB4XDTIwMDEyMzEzMDM1NFoXDTIyMDEyMzEzMDM1NFowga4xKjAoBgNVBAMTIVJPQkVSVE8gRElPTklTSU8gVklMTEFMQkEgR0lNRU5FWjEXMBUGA1UEChMOUEVSU09OQSBGSVNJQ0ExCzAJBgNVBAYTAlBZMRkwFwYDVQQqExBST0JFUlRPIERJT05JU0lPMRkwFwYDVQQEExBWSUxMQUxCQSBHSU1FTkVaMREwDwYDVQQFEwhDSTUxNzcyNzERMA8GA1UECxMIRklSTUEgRjIwggEiMA0GCSqGSIb3DQEBAQUAA4IBDwAwggEKAoIBAQC3zjdP5uWTz0P1DcaZntUO+YeHzwdlphYcvVUSkSPE76cw2ta8rUkAyCdKEa+2ckOLBnKAOntehv9P4lDDnlUQNbnB6kqu0qR19X+e4fKAJymOWbHYBKI3Xo+jBZE9w4pRzKH+chiY/S0RdAwGd6MDA8eTNMIKWj4la3N2qSBYLuxlkN3aop5au2PbGWj7htvTzLHu5j1rNyiSZ1pJ8rhq36CSWXvCcfKtXLMW+WYQgue45sXu5+zw0ipTqmNn/R7vT0aPE9Fa7nDsePbl5coN/kELsUdrDoyem3hYiFjLSKs42Cp4OUhs8/xzvGtn/J0pwmmgd0QuNMyezqyNlQuVAgMBAAGjggOEMIIDgDAOBgNVHQ8BAf8EBAMCBeAwDAYDVR0TAQH/BAIwADAgBgNVHSUBAf8EFjAUBggrBgEFBQcDAgYIKwYBBQUHAwQwHQYDVR0OBBYEFNSLKSZfbNfFCp2tt5qCPc5QOGOJMB8GA1UdIwQYMBaAFCf22jsLf5P4WRLQFapCz7KWlj1FMIGIBgNVHR8EgYAwfjB8oHqgeIY6aHR0cDovL2NhMS5jb2RlMTAwLmNvbS5weS9maXJtYS1kaWdpdGFsL2NybC9DQS1DT0RFMTAwLmNybIY6aHR0cDovL2NhMi5jb2RlMTAwLmNvbS5weS9maXJtYS1kaWdpdGFsL2NybC9DQS1DT0RFMTAwLmNybDCB+AYIKwYBBQUHAQEEgeswgegwRgYIKwYBBQUHMAKGOmh0dHA6Ly9jYTEuY29kZTEwMC5jb20ucHkvZmlybWEtZGlnaXRhbC9jZXIvQ0EtQ09ERTEwMC5jZXIwRgYIKwYBBQUHMAKGOmh0dHA6Ly9jYTIuY29kZTEwMC5jb20ucHkvZmlybWEtZGlnaXRhbC9jZXIvQ0EtQ09ERTEwMC5jZXIwKgYIKwYBBQUHMAGGHmh0dHA6Ly9jYTEuY29kZTEwMC5jb20ucHkvb2NzcDAqBggrBgEFBQcwAYYeaHR0cDovL2NhMi5jb2RlMTAwLmNvbS5weS9vY3NwMIIBTwYDVR0gBIIBRjCCAUIwggE+BgwrBgEEAYLZSgEBAQYwggEsMGwGCCsGAQUFBwIBFmBodHRwOi8vd3d3LmNvZGUxMDAuY29tLnB5L2Zpcm1hLWRpZ2l0YWwvQ09ERTEwMCUyMFBvbGl0aWNhJTIwZGUlMjBDZXJ0aWZpY2FjaW9uJTIwRjIlMjB2Mi4wLnBkZgAwZgYIKwYBBQUHAgIwWh5YAFAAbwBsAGkAdABpAGMAYQAgAGQAZQAgAGMAZQByAHQAaQBmAGkAYwBhAGMAaQBvAG4AIABGADIAIABkAGUAIABDAG8AZABlADEAMAAwACAAUwAuAEEALjBUBggrBgEFBQcCAjBIHkYAQwBvAGQAZQAgADEAMAAwACAAUwAuAEEALgAgAEMAZQByAHQAaQBmAGkAYwBhAHQAZQAgAFAAbwBsAGkAYwB5ACAARgAyMCUGA1UdEQQeMByBGlJPQkVSVE8uVklMTEFMQkFAWUFIT08uQ09NMA0GCSqGSIb3DQEBCwUAA4ICAQA/6MXUALE/gKyg+H7TrqFJ13ZIcn4bG1M7JPFpwc0TWZuHd3jDRhh7Bm5vupKBa3aCg6l9eyWPD3wa1gl1SIa9yhzwaHROB2GL5F7AGf1EPXJR3Ykk87ZWFWWS9BSj9oUg+PiiKFb5acXn4iC3oNQ+O6ysy8B7gpk1DWq47aaT9y785Pbelt7EFRNsKiOu0RklrityZ7MZn+douMRHHu0s5RJEc7Ny+3zceZW2lZwSXtLQM/HsVGYigahU0mmbK+zDch6nm+mt5KpdZqSow3dn26jYiudGBxQvNF4B/NowhSP7ImYc+mEWDSThVJalr9BXeuYinYiqTbjgMIvRteHgrXq5I40A4vOFegg7ZDeLYeAsoULIKfg3/3zNButp2HsQb7tPKWsAwBAsOwv/P3YxG7EqgvuoNeGE8KksQ91tvJrNxstrjxKKToG/EkTsO4X/hF6yes+h/Oj7ROZUC7OhqYILI1Jz5IVsqzNbibH5MCf8visWPSW4uJZbsGDr8KRHmu/vbdKcpBGh92J8UpEN3VCk3DMLB0nOYMgx9vN9P1TwuaY8MWz/CuPAEwoylYomGNJW3XT0Hd3u7pjb/Eza9BP6xbOLuLeqwcPZEEp+OMXn542foYj5CHu0GhSB9PIk3a0l2rmBS/RcZM72Db/96A+a/N4lQfz4Y2WZ8szY9A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0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24"/>
            <mdssi:RelationshipReference xmlns:mdssi="http://schemas.openxmlformats.org/package/2006/digital-signature" SourceId="rId5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10"/>
            <mdssi:RelationshipReference xmlns:mdssi="http://schemas.openxmlformats.org/package/2006/digital-signature" SourceId="rId19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8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"/>
            <mdssi:RelationshipReference xmlns:mdssi="http://schemas.openxmlformats.org/package/2006/digital-signature" SourceId="rId21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"/>
            <mdssi:RelationshipReference xmlns:mdssi="http://schemas.openxmlformats.org/package/2006/digital-signature" SourceId="rId16"/>
          </Transform>
          <Transform Algorithm="http://www.w3.org/TR/2001/REC-xml-c14n-20010315"/>
        </Transforms>
        <DigestMethod Algorithm="http://www.w3.org/2001/04/xmlenc#sha256"/>
        <DigestValue>iKGbRUGih3Z05j83fniKA/g1vJx0gQ5vvayOzXpwCj8=</DigestValue>
      </Reference>
      <Reference URI="/xl/calcChain.xml?ContentType=application/vnd.openxmlformats-officedocument.spreadsheetml.calcChain+xml">
        <DigestMethod Algorithm="http://www.w3.org/2001/04/xmlenc#sha256"/>
        <DigestValue>43GXZSebtWzoLlyqCb38EyzW28ufWK8VEmHcN95ppwE=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0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6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17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6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7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8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_rels/vmlDrawing9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PoORoF5QkIhatxBoAqsSyHbXfQolck0Fj5kuIk44OuE=</DigestValue>
      </Reference>
      <Reference URI="/xl/drawings/drawing1.xml?ContentType=application/vnd.openxmlformats-officedocument.drawing+xml">
        <DigestMethod Algorithm="http://www.w3.org/2001/04/xmlenc#sha256"/>
        <DigestValue>9iop3kQ41fwf58Ud3qLwvO41KW1W8/nawImyVfENlto=</DigestValue>
      </Reference>
      <Reference URI="/xl/drawings/drawing10.xml?ContentType=application/vnd.openxmlformats-officedocument.drawing+xml">
        <DigestMethod Algorithm="http://www.w3.org/2001/04/xmlenc#sha256"/>
        <DigestValue>DvQAq4t4zY+pE7eKXknTpyampxgQP3eeX/pLDWn8rcU=</DigestValue>
      </Reference>
      <Reference URI="/xl/drawings/drawing11.xml?ContentType=application/vnd.openxmlformats-officedocument.drawing+xml">
        <DigestMethod Algorithm="http://www.w3.org/2001/04/xmlenc#sha256"/>
        <DigestValue>wk5oHgVWVtg12LEh9ftmtNl40eFjYu3nHD3UrNtkzHE=</DigestValue>
      </Reference>
      <Reference URI="/xl/drawings/drawing12.xml?ContentType=application/vnd.openxmlformats-officedocument.drawing+xml">
        <DigestMethod Algorithm="http://www.w3.org/2001/04/xmlenc#sha256"/>
        <DigestValue>EIqNPvU5GwNNAFeS9iv2dVf9DpEtXXJE2svvdUOM+5o=</DigestValue>
      </Reference>
      <Reference URI="/xl/drawings/drawing13.xml?ContentType=application/vnd.openxmlformats-officedocument.drawing+xml">
        <DigestMethod Algorithm="http://www.w3.org/2001/04/xmlenc#sha256"/>
        <DigestValue>/ZZ91QZTZlF/3Ha9Yd7Ui6eRuNfhGmDLXGrwOscrpqc=</DigestValue>
      </Reference>
      <Reference URI="/xl/drawings/drawing14.xml?ContentType=application/vnd.openxmlformats-officedocument.drawing+xml">
        <DigestMethod Algorithm="http://www.w3.org/2001/04/xmlenc#sha256"/>
        <DigestValue>9mIJvILtz0U8DZLQWNnanVOxfuqpS1dRyFn0nZAqAqo=</DigestValue>
      </Reference>
      <Reference URI="/xl/drawings/drawing15.xml?ContentType=application/vnd.openxmlformats-officedocument.drawing+xml">
        <DigestMethod Algorithm="http://www.w3.org/2001/04/xmlenc#sha256"/>
        <DigestValue>8TdExYgj42AyC4CFk45KboB0ND/rRgQ1wkKmmHZZ96s=</DigestValue>
      </Reference>
      <Reference URI="/xl/drawings/drawing16.xml?ContentType=application/vnd.openxmlformats-officedocument.drawing+xml">
        <DigestMethod Algorithm="http://www.w3.org/2001/04/xmlenc#sha256"/>
        <DigestValue>ocEm/ImpOwR1o6EQ9bl7WCckc/q6izuiGx8Cp0rsHNs=</DigestValue>
      </Reference>
      <Reference URI="/xl/drawings/drawing2.xml?ContentType=application/vnd.openxmlformats-officedocument.drawing+xml">
        <DigestMethod Algorithm="http://www.w3.org/2001/04/xmlenc#sha256"/>
        <DigestValue>SflcojhTfIJuPndJD95R9Owamia9jUbkgTUGlizBijU=</DigestValue>
      </Reference>
      <Reference URI="/xl/drawings/drawing3.xml?ContentType=application/vnd.openxmlformats-officedocument.drawing+xml">
        <DigestMethod Algorithm="http://www.w3.org/2001/04/xmlenc#sha256"/>
        <DigestValue>ZOD4FO5Y4Ybg74gCEgkHCASK5Di3D/Z0GeZUjFN9R/o=</DigestValue>
      </Reference>
      <Reference URI="/xl/drawings/drawing4.xml?ContentType=application/vnd.openxmlformats-officedocument.drawing+xml">
        <DigestMethod Algorithm="http://www.w3.org/2001/04/xmlenc#sha256"/>
        <DigestValue>WsR+KuJmtwwyBeg9FLMmb+fEQXYwebfJDPer3I4uzeU=</DigestValue>
      </Reference>
      <Reference URI="/xl/drawings/drawing5.xml?ContentType=application/vnd.openxmlformats-officedocument.drawing+xml">
        <DigestMethod Algorithm="http://www.w3.org/2001/04/xmlenc#sha256"/>
        <DigestValue>qWSTGWo3pFLIdoBg1RRxQgJwJr36d4XxFsU8hdTGcR4=</DigestValue>
      </Reference>
      <Reference URI="/xl/drawings/drawing6.xml?ContentType=application/vnd.openxmlformats-officedocument.drawing+xml">
        <DigestMethod Algorithm="http://www.w3.org/2001/04/xmlenc#sha256"/>
        <DigestValue>VZ4ZXjgK855KKA2ENaMeCYiNRsy9xjqKzlrWc3NLOyU=</DigestValue>
      </Reference>
      <Reference URI="/xl/drawings/drawing7.xml?ContentType=application/vnd.openxmlformats-officedocument.drawing+xml">
        <DigestMethod Algorithm="http://www.w3.org/2001/04/xmlenc#sha256"/>
        <DigestValue>UF+NTG94SZgt7+J8YkWUVcFmKTJ0aJau+LXA5Bda5ic=</DigestValue>
      </Reference>
      <Reference URI="/xl/drawings/drawing8.xml?ContentType=application/vnd.openxmlformats-officedocument.drawing+xml">
        <DigestMethod Algorithm="http://www.w3.org/2001/04/xmlenc#sha256"/>
        <DigestValue>dy4ziC/nXNJBpb7P1JyJQqCb5/dNYMsdOt/GTobAVrQ=</DigestValue>
      </Reference>
      <Reference URI="/xl/drawings/drawing9.xml?ContentType=application/vnd.openxmlformats-officedocument.drawing+xml">
        <DigestMethod Algorithm="http://www.w3.org/2001/04/xmlenc#sha256"/>
        <DigestValue>+1Tby/Z9hXrc+jDwrktZ6K11HIkviZbM7tu37eNrRB8=</DigestValue>
      </Reference>
      <Reference URI="/xl/drawings/vmlDrawing1.vml?ContentType=application/vnd.openxmlformats-officedocument.vmlDrawing">
        <DigestMethod Algorithm="http://www.w3.org/2001/04/xmlenc#sha256"/>
        <DigestValue>+BbdDQgheCva8ccyZymVMLrmlYENQLM8IorH5IOwLPI=</DigestValue>
      </Reference>
      <Reference URI="/xl/drawings/vmlDrawing10.vml?ContentType=application/vnd.openxmlformats-officedocument.vmlDrawing">
        <DigestMethod Algorithm="http://www.w3.org/2001/04/xmlenc#sha256"/>
        <DigestValue>kL3Udo9Hxks+85HRkSB31rQl32u9ynXiHRCMP47WGHE=</DigestValue>
      </Reference>
      <Reference URI="/xl/drawings/vmlDrawing11.vml?ContentType=application/vnd.openxmlformats-officedocument.vmlDrawing">
        <DigestMethod Algorithm="http://www.w3.org/2001/04/xmlenc#sha256"/>
        <DigestValue>TBVxrpZ8gbiQ25qUyiaCq3vV5F8oPXDgi9cYfKtbWVU=</DigestValue>
      </Reference>
      <Reference URI="/xl/drawings/vmlDrawing12.vml?ContentType=application/vnd.openxmlformats-officedocument.vmlDrawing">
        <DigestMethod Algorithm="http://www.w3.org/2001/04/xmlenc#sha256"/>
        <DigestValue>CE36mWgYQ1XvCecBFZp/0DXp9AflXDjvMTKHuZA+DeA=</DigestValue>
      </Reference>
      <Reference URI="/xl/drawings/vmlDrawing13.vml?ContentType=application/vnd.openxmlformats-officedocument.vmlDrawing">
        <DigestMethod Algorithm="http://www.w3.org/2001/04/xmlenc#sha256"/>
        <DigestValue>h3+NoxQkcXlpbspaJAyRrYsgN11qKbgYxN82WZFQvEg=</DigestValue>
      </Reference>
      <Reference URI="/xl/drawings/vmlDrawing14.vml?ContentType=application/vnd.openxmlformats-officedocument.vmlDrawing">
        <DigestMethod Algorithm="http://www.w3.org/2001/04/xmlenc#sha256"/>
        <DigestValue>qNhm+eGe7dIpMq0Fq+q9pztGo7zpHVBthSSyo0OLfGY=</DigestValue>
      </Reference>
      <Reference URI="/xl/drawings/vmlDrawing15.vml?ContentType=application/vnd.openxmlformats-officedocument.vmlDrawing">
        <DigestMethod Algorithm="http://www.w3.org/2001/04/xmlenc#sha256"/>
        <DigestValue>k5M2eRzN0SIRGoemeGg8FOhWfjEFo7iKBExt4v6e99k=</DigestValue>
      </Reference>
      <Reference URI="/xl/drawings/vmlDrawing16.vml?ContentType=application/vnd.openxmlformats-officedocument.vmlDrawing">
        <DigestMethod Algorithm="http://www.w3.org/2001/04/xmlenc#sha256"/>
        <DigestValue>EuB6RrnnuynY71xQ0BvZ+O8y6mDCL1rBqBMqRufZba8=</DigestValue>
      </Reference>
      <Reference URI="/xl/drawings/vmlDrawing17.vml?ContentType=application/vnd.openxmlformats-officedocument.vmlDrawing">
        <DigestMethod Algorithm="http://www.w3.org/2001/04/xmlenc#sha256"/>
        <DigestValue>bOiJ3qB7tM3p1VQ6XJLZx+aFmKv8u+rARwqtDqLyCCg=</DigestValue>
      </Reference>
      <Reference URI="/xl/drawings/vmlDrawing2.vml?ContentType=application/vnd.openxmlformats-officedocument.vmlDrawing">
        <DigestMethod Algorithm="http://www.w3.org/2001/04/xmlenc#sha256"/>
        <DigestValue>QpnzEjvuZsmeWIMts2SYAANQXvhG3ISgnX5OVDbeH64=</DigestValue>
      </Reference>
      <Reference URI="/xl/drawings/vmlDrawing3.vml?ContentType=application/vnd.openxmlformats-officedocument.vmlDrawing">
        <DigestMethod Algorithm="http://www.w3.org/2001/04/xmlenc#sha256"/>
        <DigestValue>w4TsTSEAZCyupk48h1DYTCTYGwe3U3TCN0iPbZYntAM=</DigestValue>
      </Reference>
      <Reference URI="/xl/drawings/vmlDrawing4.vml?ContentType=application/vnd.openxmlformats-officedocument.vmlDrawing">
        <DigestMethod Algorithm="http://www.w3.org/2001/04/xmlenc#sha256"/>
        <DigestValue>t+L6y+DG/y/FYo399FaJq1GWefhJyg9C+KLV1f156vI=</DigestValue>
      </Reference>
      <Reference URI="/xl/drawings/vmlDrawing5.vml?ContentType=application/vnd.openxmlformats-officedocument.vmlDrawing">
        <DigestMethod Algorithm="http://www.w3.org/2001/04/xmlenc#sha256"/>
        <DigestValue>trzhgXWFeEsM0nlZsid09aKr7vEeVF4vQusxIpqv1UE=</DigestValue>
      </Reference>
      <Reference URI="/xl/drawings/vmlDrawing6.vml?ContentType=application/vnd.openxmlformats-officedocument.vmlDrawing">
        <DigestMethod Algorithm="http://www.w3.org/2001/04/xmlenc#sha256"/>
        <DigestValue>JrHHjdM+A63pDwqHZBhH0nDpt+Kk0D4QoTG8mGDnguE=</DigestValue>
      </Reference>
      <Reference URI="/xl/drawings/vmlDrawing7.vml?ContentType=application/vnd.openxmlformats-officedocument.vmlDrawing">
        <DigestMethod Algorithm="http://www.w3.org/2001/04/xmlenc#sha256"/>
        <DigestValue>p7SHPG0gqYqKaqIY9FXOC0ZTHqtxUFnD0mIOZf6QDBM=</DigestValue>
      </Reference>
      <Reference URI="/xl/drawings/vmlDrawing8.vml?ContentType=application/vnd.openxmlformats-officedocument.vmlDrawing">
        <DigestMethod Algorithm="http://www.w3.org/2001/04/xmlenc#sha256"/>
        <DigestValue>SRhAHQSgWQV8Je5SjeebP2lp5DJrl70svdZzNTYOZKM=</DigestValue>
      </Reference>
      <Reference URI="/xl/drawings/vmlDrawing9.vml?ContentType=application/vnd.openxmlformats-officedocument.vmlDrawing">
        <DigestMethod Algorithm="http://www.w3.org/2001/04/xmlenc#sha256"/>
        <DigestValue>+MYeQW280rRhNjSLHN7pnO5qmUQzJDAhkGefV+2YoIY=</DigestValue>
      </Reference>
      <Reference URI="/xl/media/image1.emf?ContentType=image/x-emf">
        <DigestMethod Algorithm="http://www.w3.org/2001/04/xmlenc#sha256"/>
        <DigestValue>gT9Yneh4mva0H3iu/OKZeUWYzpSiHpqP0Ks1ZuW9mXA=</DigestValue>
      </Reference>
      <Reference URI="/xl/media/image2.jpeg?ContentType=image/jpeg">
        <DigestMethod Algorithm="http://www.w3.org/2001/04/xmlenc#sha256"/>
        <DigestValue>BKrCUg8M9qga00YsDBZiMFm+8d+ey/B7HBOW+YnEJf8=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TElyPAjiFgeUsONcHa6b4wsXvxB7DZmKywAq77iHzhM=</DigestValue>
      </Reference>
      <Reference URI="/xl/printerSettings/printerSettings10.bin?ContentType=application/vnd.openxmlformats-officedocument.spreadsheetml.printerSettings">
        <DigestMethod Algorithm="http://www.w3.org/2001/04/xmlenc#sha256"/>
        <DigestValue>fAsWhNan3CNkOQ9ciubbes3JDiR6N426HeOTGTOaYqc=</DigestValue>
      </Reference>
      <Reference URI="/xl/printerSettings/printerSettings11.bin?ContentType=application/vnd.openxmlformats-officedocument.spreadsheetml.printerSettings">
        <DigestMethod Algorithm="http://www.w3.org/2001/04/xmlenc#sha256"/>
        <DigestValue>1QAXHfDE40iSGjhyHoScnx+E/RoZlkZ6/5hK7JCiI0w=</DigestValue>
      </Reference>
      <Reference URI="/xl/printerSettings/printerSettings12.bin?ContentType=application/vnd.openxmlformats-officedocument.spreadsheetml.printerSettings">
        <DigestMethod Algorithm="http://www.w3.org/2001/04/xmlenc#sha256"/>
        <DigestValue>JehsRMoSTz5YKaDIYhA4MBOz63yIlAqq7LyOAowaFeA=</DigestValue>
      </Reference>
      <Reference URI="/xl/printerSettings/printerSettings13.bin?ContentType=application/vnd.openxmlformats-officedocument.spreadsheetml.printerSettings">
        <DigestMethod Algorithm="http://www.w3.org/2001/04/xmlenc#sha256"/>
        <DigestValue>8bbunbs7EK7Xk+M3nDPeMAg22f7xIW4FBs2vmc5aBw0=</DigestValue>
      </Reference>
      <Reference URI="/xl/printerSettings/printerSettings14.bin?ContentType=application/vnd.openxmlformats-officedocument.spreadsheetml.printerSettings">
        <DigestMethod Algorithm="http://www.w3.org/2001/04/xmlenc#sha256"/>
        <DigestValue>5ozxivcpnzbVkbpLJln+PA2lEd/fcreHto6up7UhoqM=</DigestValue>
      </Reference>
      <Reference URI="/xl/printerSettings/printerSettings15.bin?ContentType=application/vnd.openxmlformats-officedocument.spreadsheetml.printerSettings">
        <DigestMethod Algorithm="http://www.w3.org/2001/04/xmlenc#sha256"/>
        <DigestValue>6hxpvOcoYAuouHvgnhfXoAOHUuboKT7qgSJ4h5hi7qU=</DigestValue>
      </Reference>
      <Reference URI="/xl/printerSettings/printerSettings16.bin?ContentType=application/vnd.openxmlformats-officedocument.spreadsheetml.printerSettings">
        <DigestMethod Algorithm="http://www.w3.org/2001/04/xmlenc#sha256"/>
        <DigestValue>hPj7eEtLW/+J5WBU73yhVlGIvlZaNWUNl58r1OmtGZo=</DigestValue>
      </Reference>
      <Reference URI="/xl/printerSettings/printerSettings17.bin?ContentType=application/vnd.openxmlformats-officedocument.spreadsheetml.printerSettings">
        <DigestMethod Algorithm="http://www.w3.org/2001/04/xmlenc#sha256"/>
        <DigestValue>YaNKFF80LNoAL0hJK2Fs+vPgM9pO8dmY6cIBgemy4FU=</DigestValue>
      </Reference>
      <Reference URI="/xl/printerSettings/printerSettings18.bin?ContentType=application/vnd.openxmlformats-officedocument.spreadsheetml.printerSettings">
        <DigestMethod Algorithm="http://www.w3.org/2001/04/xmlenc#sha256"/>
        <DigestValue>ABstIhJyU5BGrWQDLSNkhNLrDrFiiYAixM0FTeZrZf4=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8G7OcuUPtzG1Z93kRjB40FR/NfR+6AaJCytX4YnFgBI=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PGs+JdEEHyYBI6+ZPncgB8gWLJvNB/f6IOoeZwMKYPg=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SrXxPnnhDAcyBd+aX0E6ezC2A4soK57x9TzHnqL+eyM=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JwmEFc3Q4X3gmbo3eIxe5obD899celM6zJ5MeizV2LA=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35vZOpW8ji3/tJzYXdSfMQvEWxUapE8Ey0PYCMO3Vbg=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4J3DZzwKrzkyB/7R+cVTJmQNiL50mqiMhrzPHwPxDKo=</DigestValue>
      </Reference>
      <Reference URI="/xl/printerSettings/printerSettings8.bin?ContentType=application/vnd.openxmlformats-officedocument.spreadsheetml.printerSettings">
        <DigestMethod Algorithm="http://www.w3.org/2001/04/xmlenc#sha256"/>
        <DigestValue>eX8xobc2ntcQKpZfenBuXVVeU1H0eO3tk8h7ftkT49A=</DigestValue>
      </Reference>
      <Reference URI="/xl/printerSettings/printerSettings9.bin?ContentType=application/vnd.openxmlformats-officedocument.spreadsheetml.printerSettings">
        <DigestMethod Algorithm="http://www.w3.org/2001/04/xmlenc#sha256"/>
        <DigestValue>fAsWhNan3CNkOQ9ciubbes3JDiR6N426HeOTGTOaYqc=</DigestValue>
      </Reference>
      <Reference URI="/xl/sharedStrings.xml?ContentType=application/vnd.openxmlformats-officedocument.spreadsheetml.sharedStrings+xml">
        <DigestMethod Algorithm="http://www.w3.org/2001/04/xmlenc#sha256"/>
        <DigestValue>onEK8Rvc326WYSImUlb2B2Kauho24d+45Kk+w/Ek7sA=</DigestValue>
      </Reference>
      <Reference URI="/xl/styles.xml?ContentType=application/vnd.openxmlformats-officedocument.spreadsheetml.styles+xml">
        <DigestMethod Algorithm="http://www.w3.org/2001/04/xmlenc#sha256"/>
        <DigestValue>VlDV9H82v0hMWm9nPSc3gjRdhNJTuxTBs3a2OtfUlEI=</DigestValue>
      </Reference>
      <Reference URI="/xl/theme/theme1.xml?ContentType=application/vnd.openxmlformats-officedocument.theme+xml">
        <DigestMethod Algorithm="http://www.w3.org/2001/04/xmlenc#sha256"/>
        <DigestValue>MSC/EYkfwclNctHK+aZVNa7gncE2d4S8pHsh2ftpRsE=</DigestValue>
      </Reference>
      <Reference URI="/xl/workbook.xml?ContentType=application/vnd.openxmlformats-officedocument.spreadsheetml.sheet.main+xml">
        <DigestMethod Algorithm="http://www.w3.org/2001/04/xmlenc#sha256"/>
        <DigestValue>5yziTkjHyVMcYtv63A26nYhrGMqGY0cmuD6X/TdcKno=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Np3Jos1rl3HkHWfvn2QRQlcpUYV1Z2/CSlLxylMTL0Q=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Y7iAiK+7+bySBxH74uwWdnmnAWi+eM81pNNXH3nFJkw=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u2kEbXCgQjYezFW5Yuv6i9xIFYIpEFaLApDHEiXw3QQ=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LlYJJDJZPOszBYAiWqF63epZqtTFnTlHWv+v0bm7ZM4=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h9PhwQkMpSehlmMrMGqFn3niIRL+C/DDyjJ8jWxHcBU=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fOgIzlV+l/S9euZBVH+py3EynSjm7wGI9zYnQBhNg9Q=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fahvuPJX9wqxOJSNEWK9vI/deVznzSiWvgrTSP6i92c=</DigestValue>
      </Reference>
      <Reference URI="/xl/worksheets/_rels/sheet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6cEBFK1HvmelSLIUNOg0OGptXzs6go0lnQ53X+MPsbg=</DigestValue>
      </Reference>
      <Reference URI="/xl/worksheets/_rels/sheet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laVgitTZHp7tBIfGbM5OB2NdsfJtQvvQROp/V1ggXZM=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xTGNXcFxdW97Ugv9DnC0C0GSYso2IhwDUvIcHQA2nC0=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ng5+l2MU4nkB7pLPNjb72h5DZhBlofEHAumJpmV2vog=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ZL4O3COuea0DhgUU6BT2xFzURtXhTaRgIKk4i896Y3A=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CzlDtl22I9Dc3pB9aymM78IJFfoE8WmqBDXuL9cYhtI=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hrbFOjdPrfydM07ISZLCdeBsg4i6zV1UDHRIiw657nk=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yc48oc/QmVpCKOyTQC/b+mtn1WuyjRR/gC7AuLuMWdI=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Dppng8vvcl+DIN6mHigV5PAuLMwoAE00mjpi3OrE27c=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YyR5jBmIEyaQnUAJPpwclZvEzW/Ie7tKLdSyOH9rFMA=</DigestValue>
      </Reference>
      <Reference URI="/xl/worksheets/sheet1.xml?ContentType=application/vnd.openxmlformats-officedocument.spreadsheetml.worksheet+xml">
        <DigestMethod Algorithm="http://www.w3.org/2001/04/xmlenc#sha256"/>
        <DigestValue>ETfPa+MUTOj1AZWxl4kR1VO+Ns6m8p9yHhORQtWUZqc=</DigestValue>
      </Reference>
      <Reference URI="/xl/worksheets/sheet10.xml?ContentType=application/vnd.openxmlformats-officedocument.spreadsheetml.worksheet+xml">
        <DigestMethod Algorithm="http://www.w3.org/2001/04/xmlenc#sha256"/>
        <DigestValue>dBmZFM0R5mnbQUWyctrGvoZveKK+WDc6pZoMBZqukkc=</DigestValue>
      </Reference>
      <Reference URI="/xl/worksheets/sheet11.xml?ContentType=application/vnd.openxmlformats-officedocument.spreadsheetml.worksheet+xml">
        <DigestMethod Algorithm="http://www.w3.org/2001/04/xmlenc#sha256"/>
        <DigestValue>IrRndses/p4QSG+1QT1UF/wPhseKqROV8WlyD2F4xow=</DigestValue>
      </Reference>
      <Reference URI="/xl/worksheets/sheet12.xml?ContentType=application/vnd.openxmlformats-officedocument.spreadsheetml.worksheet+xml">
        <DigestMethod Algorithm="http://www.w3.org/2001/04/xmlenc#sha256"/>
        <DigestValue>R3uSCD66XFFtdo3QrkUPr1s+A3LqpAaCFR9XqrfPUck=</DigestValue>
      </Reference>
      <Reference URI="/xl/worksheets/sheet13.xml?ContentType=application/vnd.openxmlformats-officedocument.spreadsheetml.worksheet+xml">
        <DigestMethod Algorithm="http://www.w3.org/2001/04/xmlenc#sha256"/>
        <DigestValue>tVaNLd1og+KT+XrFqgO1RkJP3+6TEXYpRq3csmVwAqk=</DigestValue>
      </Reference>
      <Reference URI="/xl/worksheets/sheet14.xml?ContentType=application/vnd.openxmlformats-officedocument.spreadsheetml.worksheet+xml">
        <DigestMethod Algorithm="http://www.w3.org/2001/04/xmlenc#sha256"/>
        <DigestValue>fsDPpuQAc4yH2E7CFrUS1Fq5uHAoOy8W2EFwVFtH6Kg=</DigestValue>
      </Reference>
      <Reference URI="/xl/worksheets/sheet15.xml?ContentType=application/vnd.openxmlformats-officedocument.spreadsheetml.worksheet+xml">
        <DigestMethod Algorithm="http://www.w3.org/2001/04/xmlenc#sha256"/>
        <DigestValue>5K/oV81eynnrbxmj4xvgcDgy9FUiCz7SnSP2yKKAujM=</DigestValue>
      </Reference>
      <Reference URI="/xl/worksheets/sheet16.xml?ContentType=application/vnd.openxmlformats-officedocument.spreadsheetml.worksheet+xml">
        <DigestMethod Algorithm="http://www.w3.org/2001/04/xmlenc#sha256"/>
        <DigestValue>gjCAlpY3mA8zrAI7uXAibfSqV+ZG0cKUFhx3TJLLC2Q=</DigestValue>
      </Reference>
      <Reference URI="/xl/worksheets/sheet17.xml?ContentType=application/vnd.openxmlformats-officedocument.spreadsheetml.worksheet+xml">
        <DigestMethod Algorithm="http://www.w3.org/2001/04/xmlenc#sha256"/>
        <DigestValue>MUFLKIfHAeaJLspTHDF/vI1a1xkbtlBf93VnKq/RszU=</DigestValue>
      </Reference>
      <Reference URI="/xl/worksheets/sheet18.xml?ContentType=application/vnd.openxmlformats-officedocument.spreadsheetml.worksheet+xml">
        <DigestMethod Algorithm="http://www.w3.org/2001/04/xmlenc#sha256"/>
        <DigestValue>0ECM7NaG3ZEvK9d+A8G2EzBji6P821ZVRcrtgLdGq9U=</DigestValue>
      </Reference>
      <Reference URI="/xl/worksheets/sheet19.xml?ContentType=application/vnd.openxmlformats-officedocument.spreadsheetml.worksheet+xml">
        <DigestMethod Algorithm="http://www.w3.org/2001/04/xmlenc#sha256"/>
        <DigestValue>jJ0g513yi3CMIIAcUpYmQ19jerF8NChtneRbGfx96GA=</DigestValue>
      </Reference>
      <Reference URI="/xl/worksheets/sheet2.xml?ContentType=application/vnd.openxmlformats-officedocument.spreadsheetml.worksheet+xml">
        <DigestMethod Algorithm="http://www.w3.org/2001/04/xmlenc#sha256"/>
        <DigestValue>32rQjKsJv6BXUoLPjbfwr7u5oi6BzKvn2AfEHG4Bu6c=</DigestValue>
      </Reference>
      <Reference URI="/xl/worksheets/sheet20.xml?ContentType=application/vnd.openxmlformats-officedocument.spreadsheetml.worksheet+xml">
        <DigestMethod Algorithm="http://www.w3.org/2001/04/xmlenc#sha256"/>
        <DigestValue>Sx5IfRlNdEMgwVnE0vyPIkf/UW1GZ9xuo4lS7uVXxhg=</DigestValue>
      </Reference>
      <Reference URI="/xl/worksheets/sheet3.xml?ContentType=application/vnd.openxmlformats-officedocument.spreadsheetml.worksheet+xml">
        <DigestMethod Algorithm="http://www.w3.org/2001/04/xmlenc#sha256"/>
        <DigestValue>QLQ57VES3UILp4ezZel/RkSzr0dIBpwx4ZXwp3mCs0k=</DigestValue>
      </Reference>
      <Reference URI="/xl/worksheets/sheet4.xml?ContentType=application/vnd.openxmlformats-officedocument.spreadsheetml.worksheet+xml">
        <DigestMethod Algorithm="http://www.w3.org/2001/04/xmlenc#sha256"/>
        <DigestValue>t1W/YbMmGOy/0DqpSdgOwjAnQgQknecGeMCWcJhflvk=</DigestValue>
      </Reference>
      <Reference URI="/xl/worksheets/sheet5.xml?ContentType=application/vnd.openxmlformats-officedocument.spreadsheetml.worksheet+xml">
        <DigestMethod Algorithm="http://www.w3.org/2001/04/xmlenc#sha256"/>
        <DigestValue>AEizJbFeK8glNjGARv0tnzgGBmBHMGHIq1pRVdrxuaY=</DigestValue>
      </Reference>
      <Reference URI="/xl/worksheets/sheet6.xml?ContentType=application/vnd.openxmlformats-officedocument.spreadsheetml.worksheet+xml">
        <DigestMethod Algorithm="http://www.w3.org/2001/04/xmlenc#sha256"/>
        <DigestValue>bKkborKPm1TTvIKbqDBTTDTDby4Lw33uRYly4Mp2Hho=</DigestValue>
      </Reference>
      <Reference URI="/xl/worksheets/sheet7.xml?ContentType=application/vnd.openxmlformats-officedocument.spreadsheetml.worksheet+xml">
        <DigestMethod Algorithm="http://www.w3.org/2001/04/xmlenc#sha256"/>
        <DigestValue>NO+JldtCX50B+2nXyH8tBALPJWLia0LGfDDpTYwOb3c=</DigestValue>
      </Reference>
      <Reference URI="/xl/worksheets/sheet8.xml?ContentType=application/vnd.openxmlformats-officedocument.spreadsheetml.worksheet+xml">
        <DigestMethod Algorithm="http://www.w3.org/2001/04/xmlenc#sha256"/>
        <DigestValue>hk4WG5pOkS4on94Fix1Xk5yTZbIREPE3Lf392B+Bwko=</DigestValue>
      </Reference>
      <Reference URI="/xl/worksheets/sheet9.xml?ContentType=application/vnd.openxmlformats-officedocument.spreadsheetml.worksheet+xml">
        <DigestMethod Algorithm="http://www.w3.org/2001/04/xmlenc#sha256"/>
        <DigestValue>PMU7tnXAnbAxlOCGqAyaDO6ZKdlDmWK6kMCe5kr9YqE=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2020-06-02T15:35:58Z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CONTADOR</SignatureComments>
          <WindowsVersion>10.0</WindowsVersion>
          <OfficeVersion>16.0</OfficeVersion>
          <ApplicationVersion>16.0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2020-06-02T15:35:58Z</xd:SigningTime>
          <xd:SigningCertificate>
            <xd:Cert>
              <xd:CertDigest>
                <DigestMethod Algorithm="http://www.w3.org/2001/04/xmlenc#sha256"/>
                <DigestValue>AIM5Kt4X/Cc4o/UVNb/3yGnsfu/kSJzY3OdRinpeCuw=</DigestValue>
              </xd:CertDigest>
              <xd:IssuerSerial>
                <X509IssuerName>CN=CA-CODE100 S.A., C=PY, O=CODE100 S.A., SERIALNUMBER=RUC 80080610-7</X509IssuerName>
                <X509SerialNumber>2051668604427017841216919829394918559946121914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  <xd:CommitmentTypeQualifiers>
              <xd:CommitmentTypeQualifier>CONTADOR</xd:CommitmentTypeQualifier>
            </xd:CommitmentTypeQualifiers>
          </xd:CommitmentTypeIndication>
        </xd:SignedDataObjectProperties>
      </xd: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18</vt:i4>
      </vt:variant>
    </vt:vector>
  </HeadingPairs>
  <TitlesOfParts>
    <vt:vector size="38" baseType="lpstr">
      <vt:lpstr>ENCABEZADO</vt:lpstr>
      <vt:lpstr>BALANCE</vt:lpstr>
      <vt:lpstr>ESTADO DE RESULTADO</vt:lpstr>
      <vt:lpstr>E. DE EVOL. DEL PATRI.</vt:lpstr>
      <vt:lpstr>ANEXO A</vt:lpstr>
      <vt:lpstr>ESTADO DE O Y APLI DE FONDOS</vt:lpstr>
      <vt:lpstr>ESTADO DE O. Y A. DE F. INDIREC</vt:lpstr>
      <vt:lpstr>anexo 1a</vt:lpstr>
      <vt:lpstr>ANEXO B</vt:lpstr>
      <vt:lpstr>ANEXO C</vt:lpstr>
      <vt:lpstr>ANEXO D</vt:lpstr>
      <vt:lpstr>ANEXO E</vt:lpstr>
      <vt:lpstr>ANEXO F</vt:lpstr>
      <vt:lpstr>ANEXO G</vt:lpstr>
      <vt:lpstr>ANEXO H</vt:lpstr>
      <vt:lpstr>ANEXO I</vt:lpstr>
      <vt:lpstr>ANEXO J</vt:lpstr>
      <vt:lpstr>anexo 1 cartera credi</vt:lpstr>
      <vt:lpstr>Hoja1</vt:lpstr>
      <vt:lpstr>Hoja3</vt:lpstr>
      <vt:lpstr>'anexo 1 cartera credi'!Área_de_impresión</vt:lpstr>
      <vt:lpstr>'anexo 1a'!Área_de_impresión</vt:lpstr>
      <vt:lpstr>'ANEXO A'!Área_de_impresión</vt:lpstr>
      <vt:lpstr>'ANEXO B'!Área_de_impresión</vt:lpstr>
      <vt:lpstr>'ANEXO C'!Área_de_impresión</vt:lpstr>
      <vt:lpstr>'ANEXO D'!Área_de_impresión</vt:lpstr>
      <vt:lpstr>'ANEXO E'!Área_de_impresión</vt:lpstr>
      <vt:lpstr>'ANEXO F'!Área_de_impresión</vt:lpstr>
      <vt:lpstr>'ANEXO G'!Área_de_impresión</vt:lpstr>
      <vt:lpstr>'ANEXO H'!Área_de_impresión</vt:lpstr>
      <vt:lpstr>'ANEXO I'!Área_de_impresión</vt:lpstr>
      <vt:lpstr>'ANEXO J'!Área_de_impresión</vt:lpstr>
      <vt:lpstr>BALANCE!Área_de_impresión</vt:lpstr>
      <vt:lpstr>'E. DE EVOL. DEL PATRI.'!Área_de_impresión</vt:lpstr>
      <vt:lpstr>ENCABEZADO!Área_de_impresión</vt:lpstr>
      <vt:lpstr>'ESTADO DE O Y APLI DE FONDOS'!Área_de_impresión</vt:lpstr>
      <vt:lpstr>'ESTADO DE RESULTADO'!Área_de_impresión</vt:lpstr>
      <vt:lpstr>BALANCE!OLE_LINK1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Humberto Ramalho</dc:creator>
  <cp:lastModifiedBy>user</cp:lastModifiedBy>
  <cp:lastPrinted>2020-05-26T19:59:56Z</cp:lastPrinted>
  <dcterms:created xsi:type="dcterms:W3CDTF">2018-02-09T18:43:39Z</dcterms:created>
  <dcterms:modified xsi:type="dcterms:W3CDTF">2020-06-02T15:32:08Z</dcterms:modified>
</cp:coreProperties>
</file>