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Pablo Roa\Desktop\EEFF PARA FIRMAS\"/>
    </mc:Choice>
  </mc:AlternateContent>
  <xr:revisionPtr revIDLastSave="0" documentId="13_ncr:201_{4C9C8331-B505-4C65-8967-4C4EC36BBEFA}" xr6:coauthVersionLast="46" xr6:coauthVersionMax="46" xr10:uidLastSave="{00000000-0000-0000-0000-000000000000}"/>
  <bookViews>
    <workbookView xWindow="-120" yWindow="-120" windowWidth="29040" windowHeight="15840" tabRatio="713" xr2:uid="{00000000-000D-0000-FFFF-FFFF00000000}"/>
  </bookViews>
  <sheets>
    <sheet name="indice" sheetId="9" r:id="rId1"/>
    <sheet name="1" sheetId="1" r:id="rId2"/>
    <sheet name="2" sheetId="2" r:id="rId3"/>
    <sheet name="3" sheetId="3" r:id="rId4"/>
    <sheet name="4" sheetId="4" r:id="rId5"/>
    <sheet name="5" sheetId="10" r:id="rId6"/>
    <sheet name="6" sheetId="11" r:id="rId7"/>
  </sheets>
  <definedNames>
    <definedName name="_Hlk486413223" localSheetId="5">'5'!$A$6</definedName>
    <definedName name="_Hlk492023274" localSheetId="5">'5'!$A$63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1" l="1"/>
  <c r="E14" i="2" l="1"/>
  <c r="E6" i="2"/>
  <c r="B140" i="10"/>
  <c r="B4" i="4"/>
  <c r="C4" i="3"/>
  <c r="B4" i="2"/>
  <c r="B4" i="1"/>
  <c r="C114" i="10" l="1"/>
  <c r="B114" i="10"/>
  <c r="C10" i="9" l="1"/>
  <c r="B107" i="10" l="1"/>
  <c r="C73" i="10"/>
  <c r="C149" i="10" l="1"/>
  <c r="B149" i="10"/>
  <c r="C140" i="10"/>
  <c r="C132" i="10"/>
  <c r="B132" i="10"/>
  <c r="C107" i="10" l="1"/>
  <c r="E73" i="10" l="1"/>
  <c r="C14" i="2" l="1"/>
  <c r="O4" i="9"/>
  <c r="D6" i="4" l="1"/>
  <c r="C6" i="4"/>
  <c r="E5" i="3"/>
  <c r="D5" i="3"/>
  <c r="D14" i="2" l="1"/>
  <c r="E15" i="2" s="1"/>
</calcChain>
</file>

<file path=xl/sharedStrings.xml><?xml version="1.0" encoding="utf-8"?>
<sst xmlns="http://schemas.openxmlformats.org/spreadsheetml/2006/main" count="218" uniqueCount="183">
  <si>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</si>
  <si>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</si>
  <si>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</si>
  <si>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</si>
  <si>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</si>
  <si>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</si>
  <si>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</si>
  <si>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</si>
  <si>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</si>
  <si>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</si>
  <si>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</si>
  <si>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</si>
  <si>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</si>
  <si>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</si>
  <si>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</si>
  <si>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</si>
  <si>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</si>
  <si>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</si>
  <si>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</si>
  <si>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</si>
  <si>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</si>
  <si>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</si>
  <si>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</si>
  <si>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</si>
  <si>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</si>
  <si>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</si>
  <si>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 xml:space="preserve">Otros </t>
  </si>
  <si>
    <t>Total Ingresos</t>
  </si>
  <si>
    <t>EGRESOS</t>
  </si>
  <si>
    <t>Comisión por Administración</t>
  </si>
  <si>
    <t xml:space="preserve">- Gastos de Ventas </t>
  </si>
  <si>
    <t>Comisión por Corretaje</t>
  </si>
  <si>
    <t>Otros Egresos</t>
  </si>
  <si>
    <t>Total Egresos</t>
  </si>
  <si>
    <t>Resultado del Ejercicio</t>
  </si>
  <si>
    <t>(EN MONEDA EXTRANJERA)</t>
  </si>
  <si>
    <t>ACTIVOS</t>
  </si>
  <si>
    <t>ACTIVO CORRIENTE</t>
  </si>
  <si>
    <t>DISPONIBILIDADES</t>
  </si>
  <si>
    <t>Bancos</t>
  </si>
  <si>
    <t xml:space="preserve">INVERSIONES </t>
  </si>
  <si>
    <t>Titulo de Renta Variable</t>
  </si>
  <si>
    <t>ACTIVO NO CORRIENTE</t>
  </si>
  <si>
    <t>Total de Activo Bruto</t>
  </si>
  <si>
    <t xml:space="preserve">PASIVOS </t>
  </si>
  <si>
    <t xml:space="preserve">PASIVO </t>
  </si>
  <si>
    <t>ACREEDORES POR OPERACIONES</t>
  </si>
  <si>
    <t>Comisiones a Pagar a la Administradora</t>
  </si>
  <si>
    <t>Rescates a Pagar</t>
  </si>
  <si>
    <t xml:space="preserve">Total Pasivo </t>
  </si>
  <si>
    <t>Activo Neto</t>
  </si>
  <si>
    <t>Cuotas partes en circulación</t>
  </si>
  <si>
    <t>Valor cuota parte al cierre</t>
  </si>
  <si>
    <t>Tipo de cambio Vendedor</t>
  </si>
  <si>
    <t>Desde</t>
  </si>
  <si>
    <t>Comparativo</t>
  </si>
  <si>
    <t>FECHA DE REPORTE</t>
  </si>
  <si>
    <t>USD</t>
  </si>
  <si>
    <t>Aumento o disminución en acreedores por operaciones</t>
  </si>
  <si>
    <t>Estados Financieros</t>
  </si>
  <si>
    <t>(Anexo D)</t>
  </si>
  <si>
    <t>Índice</t>
  </si>
  <si>
    <t>NOTAS A LOS ESTADOS FINANCIEROS</t>
  </si>
  <si>
    <t>ESTADO DE VARIACION DEL ACTIVO NETO EN DOLARES AMERICANOS</t>
  </si>
  <si>
    <t>ESTADO DE FLUJO DE CAJA EN DOLARES AMERICANOS</t>
  </si>
  <si>
    <t>ESTADO DE RESULTADO EN DOLARES AMERICANOS</t>
  </si>
  <si>
    <t>BALANCE GENERAL EN DOLARES AMERICANOS</t>
  </si>
  <si>
    <t>Nota  1 – INFORMACIÓN BÁSICA DEL FONDO EN MONEDA EXTRANJERA</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</si>
  <si>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</si>
  <si>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</si>
  <si>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Nota 3.- Principales políticas y prácticas contables aplicadas.</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</si>
  <si>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</si>
  <si>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</si>
  <si>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</si>
  <si>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</si>
  <si>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</si>
  <si>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</si>
  <si>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</si>
  <si>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</si>
  <si>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Tipo de cambio comprador</t>
  </si>
  <si>
    <t>Tipo de cambio vendedor</t>
  </si>
  <si>
    <t>Detalle</t>
  </si>
  <si>
    <t>Moneda extranjera clase</t>
  </si>
  <si>
    <t>Moneda extranjera Monto</t>
  </si>
  <si>
    <t>Cambio vigente</t>
  </si>
  <si>
    <t>Saldo periodo actual (Gs.)</t>
  </si>
  <si>
    <t>Activos</t>
  </si>
  <si>
    <t>Pasivos</t>
  </si>
  <si>
    <t>NO APLICABLE. Los fondos se constituyeron y registran en moneda extranjera, y su conversión a Guaraníes se efectúa al cierre al solo efecto de su presentación a los entes reguladores.</t>
  </si>
  <si>
    <t>Concepto</t>
  </si>
  <si>
    <t>Comisiones por Administración</t>
  </si>
  <si>
    <t>Otros</t>
  </si>
  <si>
    <t>TOTAL</t>
  </si>
  <si>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</si>
  <si>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</si>
  <si>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</si>
  <si>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</si>
  <si>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</si>
  <si>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</si>
  <si>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</si>
  <si>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</si>
  <si>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</si>
  <si>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</si>
  <si>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</si>
  <si>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</si>
  <si>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</si>
  <si>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</si>
  <si>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</si>
  <si>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</si>
  <si>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</si>
  <si>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</si>
  <si>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</si>
  <si>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</si>
  <si>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</si>
  <si>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</si>
  <si>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Dólares americanos depositadas en bancos e INVESTOR CASA DE BOLSA S.A.</t>
  </si>
  <si>
    <t>Banco Familiar Cta. Cte.</t>
  </si>
  <si>
    <t>Valores al Cobro</t>
  </si>
  <si>
    <t>4.3 – ACREEDORES  POR OPERACIONES</t>
  </si>
  <si>
    <t>Comisión por Administración ( en usd)</t>
  </si>
  <si>
    <t>INGRESOS FINANCIEROS</t>
  </si>
  <si>
    <t>CONCEPTO</t>
  </si>
  <si>
    <t>INTERESES GANADOS EN OPERACIONES</t>
  </si>
  <si>
    <t>GANANCIA EN OPERACIONES</t>
  </si>
  <si>
    <t xml:space="preserve">EGRESOS OPERATIVOS </t>
  </si>
  <si>
    <t>COMISIONES DE ADM. DEVENGADOS</t>
  </si>
  <si>
    <t>PERDIDA EN OPERACIONES</t>
  </si>
  <si>
    <t>CUADRO DE INVERSIONES</t>
  </si>
  <si>
    <t>Instrumento</t>
  </si>
  <si>
    <t>Emisor</t>
  </si>
  <si>
    <t>Fecha de vencimiento</t>
  </si>
  <si>
    <t>NOTAS A LOS ESTADOS CONTABLES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</si>
  <si>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</si>
  <si>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</si>
  <si>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</si>
  <si>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</si>
  <si>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</si>
  <si>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</si>
  <si>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</si>
  <si>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</si>
  <si>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</si>
  <si>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</si>
  <si>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</si>
  <si>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</si>
  <si>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4-2 COMPOSICIÓN DE LAS INVERSIONES</t>
  </si>
  <si>
    <t>Ver Cuadro</t>
  </si>
  <si>
    <t>Aranceles</t>
  </si>
  <si>
    <t>Investor Casa de Bolsa</t>
  </si>
  <si>
    <t>(1) Valores al Cobro</t>
  </si>
  <si>
    <t>No aplicable. No se adeuda  ninguna operación.</t>
  </si>
  <si>
    <t xml:space="preserve">4.4 – COMISIONES A PAGAR A ADMINISTRADORA  </t>
  </si>
  <si>
    <t>4.5  – INGRESOS</t>
  </si>
  <si>
    <t>4.6 – EGRESOS</t>
  </si>
  <si>
    <t>ARANCELES PAGADOS</t>
  </si>
  <si>
    <t>3.1 Los Estados Financieros han sido preparados de acuerdo a las normas establecidas por la Comisión Nacional de Valores y Normas Internacionales de Información Financiera emitidas por el Consejo de Contadores Públicos del Paraguay</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</si>
  <si>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y pasivos 1 USD = 6891,96  Gs.</t>
  </si>
  <si>
    <t>Nota 5. HECHOS POSTERIORES</t>
  </si>
  <si>
    <t>A la fecha de cierre de los Estados Financieros del Fondo, no existen hechos posteriores que pudieran afectar significativamente los resultados y la posición financiera del Fondo.</t>
  </si>
  <si>
    <t>Valores a depositar (*)</t>
  </si>
  <si>
    <t>(*) Titulos vencidos a fecha 31/12/2020 pendientes de depositar en las cuentas bancarias</t>
  </si>
  <si>
    <t>Las cinco (5) Notas que se acompañan son parte integrande de estos Estados Financieros</t>
  </si>
  <si>
    <t>Fondo Mutuo Income PCO Dólares Americanos</t>
  </si>
  <si>
    <t>FONDO MUTUO INCOME PCO DOLARES AMERICANOS</t>
  </si>
  <si>
    <t>Valores al cobro  (Nota  4.1)</t>
  </si>
  <si>
    <t>Titulo de Renta fija (Nota  4.2)</t>
  </si>
  <si>
    <r>
      <t>-</t>
    </r>
    <r>
      <rPr>
        <sz val="7"/>
        <color theme="1"/>
        <rFont val="Arial"/>
        <family val="2"/>
      </rPr>
      <t xml:space="preserve">       </t>
    </r>
    <r>
      <rPr>
        <b/>
        <sz val="12"/>
        <color theme="1"/>
        <rFont val="Arial"/>
        <family val="2"/>
      </rPr>
      <t xml:space="preserve"> Naturaleza jurídica : </t>
    </r>
    <r>
      <rPr>
        <sz val="12"/>
        <color theme="1"/>
        <rFont val="Arial"/>
        <family val="2"/>
      </rPr>
      <t xml:space="preserve">       Fondos Mutuos </t>
    </r>
  </si>
  <si>
    <r>
      <t>-</t>
    </r>
    <r>
      <rPr>
        <b/>
        <sz val="7"/>
        <color theme="1"/>
        <rFont val="Arial"/>
        <family val="2"/>
      </rPr>
      <t xml:space="preserve">       </t>
    </r>
    <r>
      <rPr>
        <b/>
        <sz val="11"/>
        <color theme="1"/>
        <rFont val="Arial"/>
        <family val="2"/>
      </rPr>
      <t xml:space="preserve"> </t>
    </r>
    <r>
      <rPr>
        <b/>
        <sz val="12"/>
        <color theme="1"/>
        <rFont val="Arial"/>
        <family val="2"/>
      </rPr>
      <t>Política de Inversiones de EL FONDO</t>
    </r>
  </si>
  <si>
    <r>
      <t>-</t>
    </r>
    <r>
      <rPr>
        <sz val="7"/>
        <color theme="1"/>
        <rFont val="Arial"/>
        <family val="2"/>
      </rPr>
      <t xml:space="preserve">       </t>
    </r>
    <r>
      <rPr>
        <sz val="12"/>
        <color theme="1"/>
        <rFont val="Arial"/>
        <family val="2"/>
      </rPr>
      <t>Fue inscripta en la Comisión Nacional de Valores por medio de la Resolución Nro. 34 E/17 de fecha 24 de Agosto de 2017 de la Comisión Nacional de Valores</t>
    </r>
    <r>
      <rPr>
        <b/>
        <sz val="12"/>
        <color theme="1"/>
        <rFont val="Arial"/>
        <family val="2"/>
      </rPr>
      <t>;</t>
    </r>
  </si>
  <si>
    <r>
      <t>a)</t>
    </r>
    <r>
      <rPr>
        <b/>
        <sz val="7"/>
        <color theme="1"/>
        <rFont val="Arial"/>
        <family val="2"/>
      </rPr>
      <t xml:space="preserve">    </t>
    </r>
    <r>
      <rPr>
        <b/>
        <sz val="12"/>
        <color theme="1"/>
        <rFont val="Arial"/>
        <family val="2"/>
      </rPr>
      <t>Posición en moneda extranjera</t>
    </r>
  </si>
  <si>
    <r>
      <t>b)</t>
    </r>
    <r>
      <rPr>
        <b/>
        <sz val="7"/>
        <color theme="1"/>
        <rFont val="Arial"/>
        <family val="2"/>
      </rPr>
      <t xml:space="preserve">    </t>
    </r>
    <r>
      <rPr>
        <b/>
        <sz val="12"/>
        <color theme="1"/>
        <rFont val="Arial"/>
        <family val="2"/>
      </rPr>
      <t>Diferencia de cambio en Moneda Extranjera</t>
    </r>
  </si>
  <si>
    <r>
      <t>c)</t>
    </r>
    <r>
      <rPr>
        <b/>
        <sz val="7"/>
        <color theme="1"/>
        <rFont val="Arial"/>
        <family val="2"/>
      </rPr>
      <t xml:space="preserve">    </t>
    </r>
    <r>
      <rPr>
        <b/>
        <sz val="12"/>
        <color theme="1"/>
        <rFont val="Arial"/>
        <family val="2"/>
      </rPr>
      <t>Gastos operacionales y comisiones de la administradora con cargo al Fondo:</t>
    </r>
  </si>
  <si>
    <r>
      <t>Ø</t>
    </r>
    <r>
      <rPr>
        <sz val="7"/>
        <color theme="1"/>
        <rFont val="Arial"/>
        <family val="2"/>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</si>
  <si>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Arial"/>
        <family val="2"/>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</si>
  <si>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r>
      <t>d)</t>
    </r>
    <r>
      <rPr>
        <b/>
        <sz val="7"/>
        <color theme="1"/>
        <rFont val="Arial"/>
        <family val="2"/>
      </rPr>
      <t xml:space="preserve">    </t>
    </r>
    <r>
      <rPr>
        <b/>
        <sz val="12"/>
        <color theme="1"/>
        <rFont val="Arial"/>
        <family val="2"/>
      </rPr>
      <t>Información Estadística</t>
    </r>
  </si>
  <si>
    <r>
      <t>*</t>
    </r>
    <r>
      <rPr>
        <sz val="7"/>
        <color theme="1"/>
        <rFont val="Arial"/>
        <family val="2"/>
      </rPr>
      <t xml:space="preserve">  </t>
    </r>
    <r>
      <rPr>
        <sz val="12"/>
        <color theme="1"/>
        <rFont val="Arial"/>
        <family val="2"/>
      </rPr>
      <t>Autorizados por Resolución Nro. 32 E/20 de fecha 23 de Octubre de 2020 y registrado en la Dirección de Registro y Control  de la Comisión Nacional de Valores mediante el Certificado de Registro Nº 91_26102020</t>
    </r>
    <r>
      <rPr>
        <b/>
        <sz val="12"/>
        <color theme="1"/>
        <rFont val="Arial"/>
        <family val="2"/>
      </rPr>
      <t>;</t>
    </r>
  </si>
  <si>
    <t>* El reglamento interno de del Fondo fue aprobado por Resolución Nro. 32 E/20 de fecha 23 de Octubre de 2020, y registrado en la Dirección de Registro y Control de la Comisión Nacional de Valores mediante el Certificado de Registro Nº 91_26102020.</t>
  </si>
  <si>
    <t>1. Titulos a plazo de instituciones habilitadas por el Banco Central del Paraguay y que cuenten con  calificación de riesgo BBB o superior.             2. Instrumentos de Renta Fija inscriptos en la Comisión Nacional de Valores emitidos por Sociedades Nacionales Privadas, con una calificación en escala local de A y superiores.                                                                                                                                                                                3. Instrumentos de deuda emitidos o garantizados por el estado de un pais Extranjero o por sus bancos centrales.                                                4. Instrumentos emitidos o garantizados por el Banco Central del Paraguay y/o Tesoro Nacional.</t>
  </si>
  <si>
    <r>
      <t>Ø</t>
    </r>
    <r>
      <rPr>
        <sz val="7"/>
        <color theme="1"/>
        <rFont val="Arial"/>
        <family val="2"/>
      </rPr>
      <t xml:space="preserve">  </t>
    </r>
    <r>
      <rPr>
        <u/>
        <sz val="12"/>
        <color theme="1"/>
        <rFont val="Arial"/>
        <family val="2"/>
      </rPr>
      <t>Comisión de administración</t>
    </r>
    <r>
      <rPr>
        <sz val="12"/>
        <color theme="1"/>
        <rFont val="Arial"/>
        <family val="2"/>
      </rPr>
      <t>: 0,75% nominal anual (base 365) IVA incluido sobre el patrimonio neto de pre cierre administrado. La comisión se devenga diariamente y se cobra mensualmente.</t>
    </r>
  </si>
  <si>
    <t>Saldo al 31/12/2020</t>
  </si>
  <si>
    <t>Saldo al 31/12/2019</t>
  </si>
  <si>
    <t xml:space="preserve"> </t>
  </si>
  <si>
    <t>* El objeto del Fondo es invertir al menos un 90% de sus activos en las cuotas del fondo mutuo extranjero, incorporado según las leyes de la Republica de Irlanda, denominado “Income Fund” (el “Fondo Master”) administrado por “PIMCO Global Advisors (Ireland) Limited” (“PIMCO”).                                                                                                                                                                                                                                   *El objeto principal del Fondo Master busca ingresos corrientes, consistentes con una gestión prudente de inversión, con la revalorización del capital a largo plazo como un objetivo secundario. El Fondo Master, según el prospecto vigente a la fecha de este Reglamento, invierte al menos dos tercios de sus activos en una cartera diversificada de Instrumentos de Renta Fija de diversos vencimientos. Utilizará una estrategia global multisectorial que procura combinar el proceso y la filosofía de inversión de rentabilidad total con la maximización de los ingresos. La construcción de la cartera se basa en el principio de diversificación en una amplia gama de valores de renta fija mundiales. Se utilizan estrategias descendentes y ascendentes para identificar diversas fuentes de valor para generar una rentabilidad sostenible. Con fines temporales o defensivos, el Fondo Master podrá invertir el 100% de su patrimonio neto en títulos de renta fija (según se describen anteriormente) emitidos o garantizados como principal e interés por el gobierno de EE.UU. La duración media de la cartera del Fondo Master oscilará normalmente entre 0 a 8 años en función de las previsiones sobre los tipos de interés.</t>
  </si>
  <si>
    <t>* El Fondo invertirá sus recursos principalmente en cuotas del Fondo Máster con ISIN IE00B87KCF77, de clase institucional de acumulación o capitalización (cuotas que acumulan ingresos)                                                                                                                                                               * Con el Objeto de mantener liquidez el Fondo podrá invertir sus recursos en los siguientes valores y bienes, sin perjuicio de las cantidades que mantenga en caja y bancos y siempre con un limite global para todas estas inversiones no superiores a un 10% del activo total del fondo: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</si>
</sst>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00000"/>
    <numFmt numFmtId="166" formatCode="#,##0.0000000"/>
    <numFmt numFmtId="167" formatCode="#,##0.00_ ;\-#,##0.00\ "/>
    <numFmt numFmtId="168" formatCode="#,##0.##"/>
    <numFmt numFmtId="169" formatCode="_-* #,##0_-;\-* #,##0_-;_-* &quot;-&quot;??_-;_-@_-"/>
  </numFmts>
  <fonts count="47">
    <font>
      <sz val="11"/>
      <color theme="1"/>
      <name val="Calibri"/>
      <family val="2"/>
      <scheme val="minor"/>
    </font>
    <font>
      <sz val="11"/>
      <color theme="1"/>
      <name val="Calibri"/>
      <family val="2"/>
      <scheme val="minor"/>
    </font>
    <font>
      <sz val="11"/>
      <color indexed="8"/>
      <name val="Subway"/>
    </font>
    <font>
      <sz val="11"/>
      <name val="Arial"/>
      <family val="2"/>
    </font>
    <font>
      <b/>
      <sz val="11"/>
      <name val="Arial"/>
      <family val="2"/>
    </font>
    <font>
      <b/>
      <sz val="10"/>
      <name val="Arial"/>
      <family val="2"/>
    </font>
    <font>
      <sz val="10"/>
      <name val="Arial"/>
      <family val="2"/>
    </font>
    <font>
      <b/>
      <sz val="8"/>
      <name val="Arial"/>
      <family val="2"/>
    </font>
    <font>
      <sz val="8"/>
      <name val="Arial"/>
      <family val="2"/>
    </font>
    <font>
      <b/>
      <sz val="11"/>
      <color indexed="8"/>
      <name val="Arial"/>
      <family val="2"/>
    </font>
    <font>
      <b/>
      <u/>
      <sz val="16"/>
      <name val="Arial"/>
      <family val="2"/>
    </font>
    <font>
      <b/>
      <sz val="12"/>
      <name val="Arial"/>
      <family val="2"/>
    </font>
    <font>
      <sz val="10"/>
      <color rgb="FF222222"/>
      <name val="Arial"/>
      <family val="2"/>
    </font>
    <font>
      <sz val="11"/>
      <color theme="1"/>
      <name val="Arial"/>
      <family val="2"/>
    </font>
    <font>
      <b/>
      <sz val="11"/>
      <color theme="1"/>
      <name val="Arial"/>
      <family val="2"/>
    </font>
    <font>
      <b/>
      <sz val="8"/>
      <color indexed="8"/>
      <name val="Arial"/>
      <family val="2"/>
    </font>
    <font>
      <b/>
      <sz val="20"/>
      <color indexed="8"/>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u/>
      <sz val="11"/>
      <name val="Arial"/>
      <family val="2"/>
    </font>
    <font>
      <b/>
      <sz val="12"/>
      <color theme="1"/>
      <name val="Arial"/>
      <family val="2"/>
    </font>
    <font>
      <sz val="12"/>
      <color theme="1"/>
      <name val="Arial"/>
      <family val="2"/>
    </font>
    <font>
      <u/>
      <sz val="12"/>
      <color theme="1"/>
      <name val="Arial"/>
      <family val="2"/>
    </font>
    <font>
      <sz val="11"/>
      <color rgb="FF000000"/>
      <name val="Arial"/>
      <family val="2"/>
    </font>
    <font>
      <b/>
      <u/>
      <sz val="12"/>
      <color theme="1"/>
      <name val="Calibri"/>
      <family val="2"/>
      <scheme val="minor"/>
    </font>
    <font>
      <b/>
      <sz val="18"/>
      <name val="Arial"/>
      <family val="2"/>
    </font>
    <font>
      <b/>
      <sz val="8"/>
      <name val="Calibri"/>
      <family val="2"/>
    </font>
    <font>
      <b/>
      <sz val="11"/>
      <color indexed="8"/>
      <name val="Calibri"/>
      <family val="2"/>
      <scheme val="minor"/>
    </font>
    <font>
      <sz val="10"/>
      <name val="Arial"/>
      <family val="2"/>
    </font>
    <font>
      <b/>
      <sz val="12"/>
      <color rgb="FF000000"/>
      <name val="Arial"/>
      <family val="2"/>
    </font>
    <font>
      <b/>
      <sz val="11"/>
      <color rgb="FF000000"/>
      <name val="Arial"/>
      <family val="2"/>
    </font>
    <font>
      <sz val="9.5"/>
      <color rgb="FF000000"/>
      <name val="Arial"/>
      <family val="2"/>
    </font>
    <font>
      <sz val="11"/>
      <name val="Arialç"/>
    </font>
    <font>
      <sz val="11"/>
      <color indexed="8"/>
      <name val="Arialç"/>
    </font>
    <font>
      <b/>
      <sz val="11"/>
      <color indexed="8"/>
      <name val="Arialç"/>
    </font>
    <font>
      <sz val="10"/>
      <name val="Arialç"/>
    </font>
    <font>
      <b/>
      <sz val="20"/>
      <color indexed="8"/>
      <name val="Arialç"/>
    </font>
    <font>
      <b/>
      <u/>
      <sz val="14"/>
      <name val="Arialç"/>
    </font>
    <font>
      <b/>
      <sz val="11"/>
      <name val="Arialç"/>
    </font>
    <font>
      <sz val="9"/>
      <name val="Arialç"/>
    </font>
    <font>
      <sz val="11"/>
      <color theme="1"/>
      <name val="Arialç"/>
    </font>
    <font>
      <sz val="11"/>
      <color indexed="8"/>
      <name val="Arial"/>
      <family val="2"/>
    </font>
    <font>
      <sz val="7"/>
      <color theme="1"/>
      <name val="Arial"/>
      <family val="2"/>
    </font>
    <font>
      <b/>
      <sz val="7"/>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43" fontId="1" fillId="0" borderId="0" applyFont="0" applyFill="0" applyBorder="0" applyAlignment="0" applyProtection="0"/>
    <xf numFmtId="0" fontId="17" fillId="0" borderId="0" applyNumberFormat="0" applyFill="0" applyBorder="0" applyAlignment="0" applyProtection="0"/>
    <xf numFmtId="9" fontId="1" fillId="0" borderId="0" applyFont="0" applyFill="0" applyBorder="0" applyAlignment="0" applyProtection="0"/>
    <xf numFmtId="0" fontId="31" fillId="0" borderId="0"/>
    <xf numFmtId="164" fontId="31" fillId="0" borderId="0" applyFont="0" applyFill="0" applyBorder="0" applyAlignment="0" applyProtection="0"/>
  </cellStyleXfs>
  <cellXfs count="282">
    <xf numFmtId="0" fontId="0" fillId="0" borderId="0" xfId="0"/>
    <xf numFmtId="0" fontId="3" fillId="0" borderId="0" xfId="0" applyFont="1"/>
    <xf numFmtId="0" fontId="5" fillId="0" borderId="0" xfId="0" applyFont="1"/>
    <xf numFmtId="0" fontId="7"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14" fontId="7" fillId="0" borderId="0" xfId="0" applyNumberFormat="1" applyFont="1" applyAlignment="1">
      <alignment horizontal="center"/>
    </xf>
    <xf numFmtId="0" fontId="8" fillId="0" borderId="0" xfId="0" applyFont="1"/>
    <xf numFmtId="4" fontId="8" fillId="0" borderId="0" xfId="0" applyNumberFormat="1" applyFont="1"/>
    <xf numFmtId="3" fontId="8" fillId="0" borderId="0" xfId="0" applyNumberFormat="1" applyFont="1"/>
    <xf numFmtId="4" fontId="7" fillId="0" borderId="0" xfId="0" applyNumberFormat="1" applyFont="1" applyAlignment="1">
      <alignment horizontal="right" wrapText="1"/>
    </xf>
    <xf numFmtId="0" fontId="9" fillId="0" borderId="0" xfId="0" applyFont="1"/>
    <xf numFmtId="0" fontId="2" fillId="0" borderId="0" xfId="0" applyFont="1"/>
    <xf numFmtId="0" fontId="2" fillId="2" borderId="0" xfId="0" applyFont="1" applyFill="1"/>
    <xf numFmtId="0" fontId="0" fillId="0" borderId="1" xfId="0" applyBorder="1"/>
    <xf numFmtId="3" fontId="0" fillId="0" borderId="0" xfId="0" applyNumberFormat="1"/>
    <xf numFmtId="0" fontId="6" fillId="0" borderId="0" xfId="0" applyFont="1"/>
    <xf numFmtId="4" fontId="6" fillId="0" borderId="0" xfId="0" applyNumberFormat="1" applyFont="1"/>
    <xf numFmtId="165" fontId="12" fillId="0" borderId="0" xfId="0" applyNumberFormat="1" applyFont="1"/>
    <xf numFmtId="0" fontId="12" fillId="0" borderId="0" xfId="0" applyFont="1"/>
    <xf numFmtId="0" fontId="3" fillId="0" borderId="12" xfId="0" applyFont="1" applyBorder="1"/>
    <xf numFmtId="0" fontId="4" fillId="0" borderId="12" xfId="0" applyFont="1" applyBorder="1"/>
    <xf numFmtId="4" fontId="3" fillId="0" borderId="0" xfId="0" applyNumberFormat="1" applyFont="1" applyBorder="1" applyAlignment="1">
      <alignment horizontal="center"/>
    </xf>
    <xf numFmtId="0" fontId="5" fillId="0" borderId="0" xfId="0" applyFont="1" applyAlignment="1">
      <alignment vertical="center"/>
    </xf>
    <xf numFmtId="0" fontId="5" fillId="0" borderId="0" xfId="0" applyFont="1" applyAlignment="1"/>
    <xf numFmtId="4" fontId="13" fillId="0" borderId="4" xfId="0" applyNumberFormat="1" applyFont="1" applyBorder="1" applyAlignment="1">
      <alignment horizontal="center" vertical="center"/>
    </xf>
    <xf numFmtId="0" fontId="4" fillId="0" borderId="5" xfId="0" applyFont="1" applyBorder="1" applyAlignment="1">
      <alignment horizontal="center" wrapText="1"/>
    </xf>
    <xf numFmtId="0" fontId="3" fillId="0" borderId="6" xfId="0" applyFont="1" applyBorder="1" applyAlignment="1">
      <alignment horizontal="center" wrapText="1"/>
    </xf>
    <xf numFmtId="0" fontId="4" fillId="0" borderId="6"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4" fillId="0" borderId="4" xfId="0" applyNumberFormat="1" applyFont="1" applyBorder="1" applyAlignment="1">
      <alignment horizontal="center" vertical="center"/>
    </xf>
    <xf numFmtId="0" fontId="4" fillId="0" borderId="4" xfId="0" applyFont="1" applyBorder="1" applyAlignment="1">
      <alignment horizontal="center" vertical="center"/>
    </xf>
    <xf numFmtId="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8" fillId="0" borderId="0" xfId="0" applyFont="1" applyBorder="1"/>
    <xf numFmtId="3" fontId="0" fillId="0" borderId="2" xfId="0" applyNumberFormat="1" applyFont="1" applyBorder="1" applyAlignment="1">
      <alignment horizontal="center"/>
    </xf>
    <xf numFmtId="0" fontId="0" fillId="0" borderId="10" xfId="0" applyBorder="1"/>
    <xf numFmtId="0" fontId="0" fillId="0" borderId="14" xfId="0" applyBorder="1"/>
    <xf numFmtId="0" fontId="4" fillId="0" borderId="16" xfId="0" applyFont="1" applyBorder="1"/>
    <xf numFmtId="3" fontId="0" fillId="0" borderId="17" xfId="0" applyNumberFormat="1" applyFont="1" applyBorder="1" applyAlignment="1">
      <alignment horizontal="center"/>
    </xf>
    <xf numFmtId="3" fontId="0" fillId="0" borderId="0" xfId="0" applyNumberFormat="1" applyFont="1" applyBorder="1" applyAlignment="1">
      <alignment horizontal="center"/>
    </xf>
    <xf numFmtId="3" fontId="0" fillId="0" borderId="13" xfId="0" applyNumberFormat="1" applyFont="1" applyBorder="1" applyAlignment="1">
      <alignment horizontal="center"/>
    </xf>
    <xf numFmtId="49" fontId="3" fillId="0" borderId="12" xfId="0" applyNumberFormat="1" applyFont="1" applyBorder="1"/>
    <xf numFmtId="4" fontId="3" fillId="0" borderId="13" xfId="0" applyNumberFormat="1" applyFont="1" applyBorder="1" applyAlignment="1">
      <alignment horizontal="center"/>
    </xf>
    <xf numFmtId="49" fontId="4" fillId="0" borderId="16" xfId="0" applyNumberFormat="1" applyFont="1" applyBorder="1"/>
    <xf numFmtId="49" fontId="4" fillId="0" borderId="18" xfId="0" applyNumberFormat="1" applyFont="1" applyBorder="1"/>
    <xf numFmtId="49" fontId="0" fillId="0" borderId="12" xfId="0" applyNumberFormat="1" applyBorder="1"/>
    <xf numFmtId="3" fontId="0" fillId="0" borderId="0" xfId="0" applyNumberFormat="1" applyBorder="1"/>
    <xf numFmtId="3" fontId="0" fillId="0" borderId="13" xfId="0" applyNumberFormat="1" applyBorder="1"/>
    <xf numFmtId="0" fontId="0" fillId="0" borderId="15" xfId="0" applyBorder="1"/>
    <xf numFmtId="0" fontId="10" fillId="0" borderId="10" xfId="0" applyFont="1" applyBorder="1"/>
    <xf numFmtId="0" fontId="5" fillId="0" borderId="16" xfId="0" applyFont="1" applyBorder="1"/>
    <xf numFmtId="0" fontId="5" fillId="0" borderId="12" xfId="0" applyFont="1" applyBorder="1"/>
    <xf numFmtId="0" fontId="6" fillId="0" borderId="12" xfId="0" applyFont="1" applyBorder="1"/>
    <xf numFmtId="0" fontId="5" fillId="0" borderId="14" xfId="0" applyFont="1" applyBorder="1"/>
    <xf numFmtId="0" fontId="12" fillId="0" borderId="1" xfId="0" applyFont="1" applyBorder="1"/>
    <xf numFmtId="0" fontId="12" fillId="0" borderId="15" xfId="0" applyFont="1" applyBorder="1"/>
    <xf numFmtId="0" fontId="13" fillId="0" borderId="0" xfId="0" applyFont="1"/>
    <xf numFmtId="3" fontId="13" fillId="2" borderId="0"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0" fontId="13" fillId="0" borderId="12" xfId="0" applyFont="1" applyBorder="1"/>
    <xf numFmtId="1" fontId="4" fillId="2" borderId="2" xfId="0" applyNumberFormat="1" applyFont="1" applyFill="1" applyBorder="1" applyAlignment="1">
      <alignment horizontal="center" vertical="center"/>
    </xf>
    <xf numFmtId="1" fontId="4" fillId="2" borderId="17" xfId="0" applyNumberFormat="1" applyFont="1" applyFill="1" applyBorder="1" applyAlignment="1">
      <alignment horizontal="center" vertical="center"/>
    </xf>
    <xf numFmtId="0" fontId="13" fillId="2" borderId="0" xfId="0" applyFont="1" applyFill="1" applyAlignment="1">
      <alignment horizontal="center"/>
    </xf>
    <xf numFmtId="0" fontId="21" fillId="2" borderId="0" xfId="0" applyFont="1" applyFill="1"/>
    <xf numFmtId="0" fontId="18" fillId="4" borderId="0" xfId="0" applyFont="1" applyFill="1" applyAlignment="1">
      <alignment vertical="center" wrapText="1"/>
    </xf>
    <xf numFmtId="0" fontId="19" fillId="4" borderId="0" xfId="0" applyFont="1" applyFill="1"/>
    <xf numFmtId="0" fontId="18" fillId="4" borderId="0" xfId="0" applyFont="1" applyFill="1" applyAlignment="1">
      <alignment vertical="center"/>
    </xf>
    <xf numFmtId="0" fontId="21" fillId="4" borderId="0" xfId="0" applyFont="1" applyFill="1"/>
    <xf numFmtId="0" fontId="13" fillId="4" borderId="0" xfId="0" applyFont="1" applyFill="1" applyAlignment="1">
      <alignment horizontal="center"/>
    </xf>
    <xf numFmtId="0" fontId="3" fillId="0" borderId="0" xfId="0" applyFont="1" applyFill="1"/>
    <xf numFmtId="0" fontId="22" fillId="0" borderId="0" xfId="2" applyFont="1" applyFill="1"/>
    <xf numFmtId="0" fontId="23" fillId="0" borderId="0" xfId="0" applyFont="1" applyAlignment="1">
      <alignment vertical="center"/>
    </xf>
    <xf numFmtId="0" fontId="24" fillId="0" borderId="0" xfId="0" applyFont="1" applyAlignment="1">
      <alignment horizontal="left" vertical="center" indent="5"/>
    </xf>
    <xf numFmtId="0" fontId="23" fillId="0" borderId="0" xfId="0" applyFont="1" applyAlignment="1">
      <alignment horizontal="left" vertical="center" indent="5"/>
    </xf>
    <xf numFmtId="0" fontId="24" fillId="0" borderId="0" xfId="0" applyFont="1" applyAlignment="1">
      <alignment vertical="center"/>
    </xf>
    <xf numFmtId="0" fontId="23" fillId="0" borderId="0" xfId="0" applyFont="1" applyAlignment="1">
      <alignment horizontal="left" vertical="center" indent="2"/>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22" fillId="0" borderId="0" xfId="2" applyFont="1"/>
    <xf numFmtId="0" fontId="28" fillId="0" borderId="0" xfId="0" applyFont="1" applyAlignment="1">
      <alignment horizontal="center"/>
    </xf>
    <xf numFmtId="0" fontId="29" fillId="0" borderId="4" xfId="0" applyFont="1" applyBorder="1" applyAlignment="1">
      <alignment horizontal="center" vertical="center" wrapText="1"/>
    </xf>
    <xf numFmtId="49" fontId="4" fillId="0" borderId="12" xfId="0" applyNumberFormat="1" applyFont="1" applyBorder="1"/>
    <xf numFmtId="0" fontId="32" fillId="0" borderId="0" xfId="0" applyFont="1" applyAlignment="1">
      <alignment vertical="center"/>
    </xf>
    <xf numFmtId="0" fontId="30" fillId="0" borderId="0" xfId="0" applyFont="1" applyAlignment="1">
      <alignment horizontal="left" vertical="center"/>
    </xf>
    <xf numFmtId="0" fontId="23"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4" fontId="3" fillId="0" borderId="0" xfId="0" applyNumberFormat="1" applyFont="1" applyBorder="1" applyAlignment="1">
      <alignment horizontal="right"/>
    </xf>
    <xf numFmtId="4" fontId="14" fillId="0" borderId="5" xfId="0" applyNumberFormat="1" applyFont="1" applyBorder="1" applyAlignment="1">
      <alignment horizontal="right" vertical="center"/>
    </xf>
    <xf numFmtId="4" fontId="13" fillId="0" borderId="6" xfId="0" applyNumberFormat="1" applyFont="1" applyBorder="1" applyAlignment="1">
      <alignment horizontal="right" vertical="center"/>
    </xf>
    <xf numFmtId="4" fontId="7" fillId="0" borderId="6" xfId="0" applyNumberFormat="1" applyFont="1" applyBorder="1" applyAlignment="1">
      <alignment horizontal="right" vertical="center"/>
    </xf>
    <xf numFmtId="4" fontId="3" fillId="0" borderId="6" xfId="0" applyNumberFormat="1" applyFont="1" applyBorder="1" applyAlignment="1">
      <alignment horizontal="right" vertical="center"/>
    </xf>
    <xf numFmtId="4" fontId="4" fillId="0" borderId="5" xfId="0" applyNumberFormat="1" applyFont="1" applyBorder="1" applyAlignment="1">
      <alignment horizontal="right" vertical="center"/>
    </xf>
    <xf numFmtId="43" fontId="3" fillId="0" borderId="6" xfId="1" applyFont="1" applyBorder="1" applyAlignment="1">
      <alignment horizontal="right" vertical="center"/>
    </xf>
    <xf numFmtId="0" fontId="4" fillId="0" borderId="4" xfId="0" applyFont="1" applyBorder="1" applyAlignment="1">
      <alignment horizontal="right" vertical="center" wrapText="1"/>
    </xf>
    <xf numFmtId="4" fontId="3" fillId="0" borderId="13" xfId="0" applyNumberFormat="1" applyFont="1" applyBorder="1" applyAlignment="1">
      <alignment horizontal="right"/>
    </xf>
    <xf numFmtId="4" fontId="3" fillId="0" borderId="15" xfId="0" applyNumberFormat="1" applyFont="1" applyBorder="1" applyAlignment="1">
      <alignment horizontal="right"/>
    </xf>
    <xf numFmtId="4" fontId="4" fillId="0" borderId="17" xfId="0" applyNumberFormat="1" applyFont="1" applyBorder="1" applyAlignment="1">
      <alignment horizontal="right"/>
    </xf>
    <xf numFmtId="4" fontId="4" fillId="0" borderId="19" xfId="0" applyNumberFormat="1" applyFont="1" applyBorder="1" applyAlignment="1">
      <alignment horizontal="right"/>
    </xf>
    <xf numFmtId="4" fontId="4" fillId="0" borderId="2" xfId="0" applyNumberFormat="1" applyFont="1" applyBorder="1" applyAlignment="1">
      <alignment horizontal="right"/>
    </xf>
    <xf numFmtId="3" fontId="0" fillId="0" borderId="0" xfId="0" applyNumberFormat="1" applyFont="1" applyBorder="1" applyAlignment="1">
      <alignment horizontal="right"/>
    </xf>
    <xf numFmtId="4" fontId="4" fillId="0" borderId="8" xfId="0" applyNumberFormat="1" applyFont="1" applyBorder="1" applyAlignment="1">
      <alignment horizontal="right"/>
    </xf>
    <xf numFmtId="165" fontId="4" fillId="0" borderId="0" xfId="0" applyNumberFormat="1" applyFont="1" applyBorder="1" applyAlignment="1">
      <alignment horizontal="right" vertical="center"/>
    </xf>
    <xf numFmtId="166" fontId="4" fillId="0" borderId="8" xfId="0" applyNumberFormat="1" applyFont="1" applyBorder="1" applyAlignment="1">
      <alignment horizontal="right" vertical="center"/>
    </xf>
    <xf numFmtId="165" fontId="4" fillId="0" borderId="13" xfId="0" applyNumberFormat="1" applyFont="1" applyBorder="1" applyAlignment="1">
      <alignment horizontal="right" vertical="center"/>
    </xf>
    <xf numFmtId="166" fontId="4" fillId="0" borderId="19" xfId="0" applyNumberFormat="1" applyFont="1" applyBorder="1" applyAlignment="1">
      <alignment horizontal="right" vertical="center"/>
    </xf>
    <xf numFmtId="2" fontId="0" fillId="0" borderId="0" xfId="0" applyNumberFormat="1"/>
    <xf numFmtId="4" fontId="12" fillId="0" borderId="0" xfId="0" applyNumberFormat="1" applyFont="1"/>
    <xf numFmtId="0" fontId="0" fillId="0" borderId="17" xfId="0" applyBorder="1" applyAlignment="1">
      <alignment horizontal="left" vertical="center"/>
    </xf>
    <xf numFmtId="43" fontId="0" fillId="0" borderId="17" xfId="1" applyFont="1" applyBorder="1" applyAlignment="1">
      <alignment horizontal="right" vertical="center"/>
    </xf>
    <xf numFmtId="10" fontId="0" fillId="0" borderId="17" xfId="3" applyNumberFormat="1" applyFont="1" applyBorder="1" applyAlignment="1">
      <alignment horizontal="right" vertical="center"/>
    </xf>
    <xf numFmtId="168" fontId="0" fillId="0" borderId="17" xfId="0" applyNumberFormat="1" applyBorder="1" applyAlignment="1">
      <alignment horizontal="right" vertical="center"/>
    </xf>
    <xf numFmtId="43" fontId="30" fillId="0" borderId="0" xfId="1" applyFont="1"/>
    <xf numFmtId="0" fontId="33" fillId="0" borderId="4" xfId="0" applyFont="1" applyBorder="1" applyAlignment="1">
      <alignment horizontal="center" vertical="center"/>
    </xf>
    <xf numFmtId="0" fontId="33" fillId="0" borderId="4" xfId="0" applyFont="1" applyBorder="1" applyAlignment="1">
      <alignment horizontal="center" vertical="center" wrapText="1"/>
    </xf>
    <xf numFmtId="4" fontId="26" fillId="0" borderId="4" xfId="0" applyNumberFormat="1" applyFont="1" applyBorder="1" applyAlignment="1">
      <alignment horizontal="center" vertical="center"/>
    </xf>
    <xf numFmtId="3" fontId="26" fillId="0" borderId="4" xfId="0" applyNumberFormat="1" applyFont="1" applyBorder="1" applyAlignment="1">
      <alignment horizontal="center" vertical="center"/>
    </xf>
    <xf numFmtId="0" fontId="26" fillId="0" borderId="4" xfId="0" applyFont="1" applyBorder="1" applyAlignment="1">
      <alignment vertical="center"/>
    </xf>
    <xf numFmtId="4" fontId="26" fillId="0" borderId="4" xfId="0" applyNumberFormat="1" applyFont="1" applyBorder="1" applyAlignment="1">
      <alignment horizontal="right" vertical="center"/>
    </xf>
    <xf numFmtId="0" fontId="33" fillId="0" borderId="4" xfId="0" applyFont="1" applyBorder="1" applyAlignment="1">
      <alignment vertical="center"/>
    </xf>
    <xf numFmtId="0" fontId="33" fillId="0" borderId="5" xfId="0" applyFont="1" applyBorder="1" applyAlignment="1">
      <alignment horizontal="center" vertical="center"/>
    </xf>
    <xf numFmtId="0" fontId="26" fillId="0" borderId="11" xfId="0" applyFont="1" applyBorder="1" applyAlignment="1">
      <alignment horizontal="center" vertical="center"/>
    </xf>
    <xf numFmtId="0" fontId="13" fillId="0" borderId="5" xfId="0" applyFont="1" applyBorder="1" applyAlignment="1">
      <alignment horizontal="center" vertical="center"/>
    </xf>
    <xf numFmtId="0" fontId="26" fillId="0" borderId="13" xfId="0" applyFont="1" applyBorder="1" applyAlignment="1">
      <alignment horizontal="center" vertical="center"/>
    </xf>
    <xf numFmtId="0" fontId="26" fillId="0" borderId="6" xfId="0" applyFont="1" applyBorder="1" applyAlignment="1">
      <alignment vertical="center"/>
    </xf>
    <xf numFmtId="43" fontId="26" fillId="0" borderId="13" xfId="1" applyFont="1" applyBorder="1" applyAlignment="1">
      <alignment horizontal="center"/>
    </xf>
    <xf numFmtId="4" fontId="26" fillId="0" borderId="6" xfId="0" applyNumberFormat="1" applyFont="1" applyBorder="1" applyAlignment="1">
      <alignment horizontal="center"/>
    </xf>
    <xf numFmtId="0" fontId="26" fillId="0" borderId="13" xfId="0" applyFont="1" applyBorder="1" applyAlignment="1">
      <alignment horizontal="center"/>
    </xf>
    <xf numFmtId="0" fontId="33" fillId="0" borderId="6" xfId="0" applyFont="1" applyBorder="1" applyAlignment="1">
      <alignment horizontal="center" vertical="center"/>
    </xf>
    <xf numFmtId="0" fontId="13" fillId="0" borderId="6" xfId="0" applyFont="1" applyBorder="1" applyAlignment="1">
      <alignment horizontal="center"/>
    </xf>
    <xf numFmtId="43" fontId="26" fillId="0" borderId="6" xfId="1" applyFont="1" applyBorder="1" applyAlignment="1">
      <alignment horizontal="center"/>
    </xf>
    <xf numFmtId="43" fontId="34" fillId="0" borderId="13" xfId="1" applyFont="1" applyBorder="1" applyAlignment="1">
      <alignment horizontal="center"/>
    </xf>
    <xf numFmtId="0" fontId="26" fillId="0" borderId="7" xfId="0" applyFont="1" applyBorder="1" applyAlignment="1">
      <alignment vertical="center"/>
    </xf>
    <xf numFmtId="43" fontId="26" fillId="0" borderId="15" xfId="1" applyFont="1" applyBorder="1" applyAlignment="1">
      <alignment horizontal="center"/>
    </xf>
    <xf numFmtId="43" fontId="26" fillId="0" borderId="7" xfId="1" applyFont="1" applyBorder="1" applyAlignment="1">
      <alignment horizontal="center"/>
    </xf>
    <xf numFmtId="0" fontId="26" fillId="0" borderId="15" xfId="0" applyFont="1" applyBorder="1" applyAlignment="1">
      <alignment horizontal="center"/>
    </xf>
    <xf numFmtId="0" fontId="33" fillId="0" borderId="4" xfId="0" applyFont="1" applyBorder="1" applyAlignment="1">
      <alignment horizontal="left" vertical="center"/>
    </xf>
    <xf numFmtId="4" fontId="26" fillId="0" borderId="4" xfId="0" applyNumberFormat="1" applyFont="1" applyBorder="1" applyAlignment="1">
      <alignment horizontal="center" vertical="center" wrapText="1"/>
    </xf>
    <xf numFmtId="0" fontId="33" fillId="0" borderId="0" xfId="0" applyFont="1" applyAlignment="1">
      <alignment vertical="center"/>
    </xf>
    <xf numFmtId="14" fontId="33" fillId="0" borderId="4" xfId="0" applyNumberFormat="1" applyFont="1" applyBorder="1" applyAlignment="1">
      <alignment horizontal="center" vertical="center" wrapText="1"/>
    </xf>
    <xf numFmtId="169" fontId="13" fillId="2" borderId="0" xfId="1" applyNumberFormat="1" applyFont="1" applyFill="1" applyBorder="1" applyAlignment="1">
      <alignment horizontal="center" vertical="center"/>
    </xf>
    <xf numFmtId="169" fontId="13" fillId="2" borderId="13" xfId="1" applyNumberFormat="1" applyFont="1" applyFill="1" applyBorder="1" applyAlignment="1">
      <alignment horizontal="center" vertical="center"/>
    </xf>
    <xf numFmtId="169" fontId="13" fillId="2" borderId="0" xfId="1" applyNumberFormat="1" applyFont="1" applyFill="1" applyBorder="1" applyAlignment="1">
      <alignment horizontal="right" vertical="center"/>
    </xf>
    <xf numFmtId="169" fontId="13" fillId="2" borderId="13" xfId="1" applyNumberFormat="1" applyFont="1" applyFill="1" applyBorder="1" applyAlignment="1">
      <alignment horizontal="right" vertical="center"/>
    </xf>
    <xf numFmtId="169" fontId="4" fillId="2" borderId="2" xfId="1" applyNumberFormat="1" applyFont="1" applyFill="1" applyBorder="1" applyAlignment="1">
      <alignment horizontal="right" vertical="center"/>
    </xf>
    <xf numFmtId="169" fontId="4" fillId="2" borderId="17" xfId="1" applyNumberFormat="1" applyFont="1" applyFill="1" applyBorder="1" applyAlignment="1">
      <alignment horizontal="right" vertical="center"/>
    </xf>
    <xf numFmtId="169" fontId="3" fillId="2" borderId="13" xfId="1" applyNumberFormat="1" applyFont="1" applyFill="1" applyBorder="1" applyAlignment="1">
      <alignment horizontal="right" vertical="center"/>
    </xf>
    <xf numFmtId="169" fontId="3" fillId="2" borderId="0" xfId="1" applyNumberFormat="1" applyFont="1" applyFill="1" applyBorder="1" applyAlignment="1">
      <alignment horizontal="right" vertical="center"/>
    </xf>
    <xf numFmtId="169" fontId="4" fillId="2" borderId="0" xfId="1" applyNumberFormat="1" applyFont="1" applyFill="1" applyBorder="1" applyAlignment="1">
      <alignment horizontal="right" vertical="center"/>
    </xf>
    <xf numFmtId="169" fontId="4" fillId="2" borderId="13" xfId="1" applyNumberFormat="1" applyFont="1" applyFill="1" applyBorder="1" applyAlignment="1">
      <alignment horizontal="right" vertical="center"/>
    </xf>
    <xf numFmtId="169" fontId="4" fillId="2" borderId="8" xfId="1" applyNumberFormat="1" applyFont="1" applyFill="1" applyBorder="1" applyAlignment="1">
      <alignment horizontal="right" vertical="center"/>
    </xf>
    <xf numFmtId="169" fontId="4" fillId="2" borderId="19" xfId="1" applyNumberFormat="1" applyFont="1" applyFill="1" applyBorder="1" applyAlignment="1">
      <alignment horizontal="right" vertical="center"/>
    </xf>
    <xf numFmtId="169" fontId="4" fillId="2" borderId="1" xfId="1" applyNumberFormat="1" applyFont="1" applyFill="1" applyBorder="1" applyAlignment="1">
      <alignment horizontal="right" vertical="center"/>
    </xf>
    <xf numFmtId="169" fontId="4" fillId="2" borderId="15" xfId="1" applyNumberFormat="1" applyFont="1" applyFill="1" applyBorder="1" applyAlignment="1">
      <alignment horizontal="right" vertical="center"/>
    </xf>
    <xf numFmtId="169" fontId="5" fillId="2" borderId="0" xfId="1" applyNumberFormat="1" applyFont="1" applyFill="1" applyBorder="1" applyAlignment="1">
      <alignment horizontal="center" vertical="center"/>
    </xf>
    <xf numFmtId="169" fontId="5" fillId="2" borderId="13" xfId="1" applyNumberFormat="1" applyFont="1" applyFill="1" applyBorder="1" applyAlignment="1">
      <alignment horizontal="center" vertical="center"/>
    </xf>
    <xf numFmtId="169" fontId="3" fillId="2" borderId="1" xfId="1" applyNumberFormat="1" applyFont="1" applyFill="1" applyBorder="1" applyAlignment="1">
      <alignment horizontal="right" vertical="center"/>
    </xf>
    <xf numFmtId="169" fontId="3" fillId="2" borderId="15" xfId="1" applyNumberFormat="1" applyFont="1" applyFill="1" applyBorder="1" applyAlignment="1">
      <alignment horizontal="right" vertical="center"/>
    </xf>
    <xf numFmtId="169" fontId="5" fillId="2" borderId="1" xfId="1" applyNumberFormat="1" applyFont="1" applyFill="1" applyBorder="1" applyAlignment="1">
      <alignment horizontal="center" vertical="center"/>
    </xf>
    <xf numFmtId="169" fontId="5" fillId="2" borderId="15" xfId="1" applyNumberFormat="1" applyFont="1" applyFill="1" applyBorder="1" applyAlignment="1">
      <alignment horizontal="center" vertical="center"/>
    </xf>
    <xf numFmtId="0" fontId="18" fillId="4" borderId="0" xfId="0" applyFont="1" applyFill="1" applyAlignment="1">
      <alignment horizontal="center" vertical="center"/>
    </xf>
    <xf numFmtId="14" fontId="18" fillId="4" borderId="0" xfId="0" applyNumberFormat="1" applyFont="1" applyFill="1" applyAlignment="1">
      <alignment horizontal="center" vertical="center"/>
    </xf>
    <xf numFmtId="0" fontId="24" fillId="0" borderId="0" xfId="0" applyFont="1" applyAlignment="1">
      <alignment horizontal="left" vertical="center" wrapText="1"/>
    </xf>
    <xf numFmtId="0" fontId="23" fillId="0" borderId="0" xfId="0" applyFont="1" applyAlignment="1">
      <alignment horizontal="left" vertical="center"/>
    </xf>
    <xf numFmtId="0" fontId="13" fillId="4" borderId="0" xfId="0" applyFont="1" applyFill="1"/>
    <xf numFmtId="0" fontId="14" fillId="0" borderId="0" xfId="0" applyFont="1"/>
    <xf numFmtId="14" fontId="14" fillId="3" borderId="0" xfId="0" applyNumberFormat="1" applyFont="1" applyFill="1" applyAlignment="1">
      <alignment horizontal="center"/>
    </xf>
    <xf numFmtId="43" fontId="14" fillId="3" borderId="0" xfId="1" applyFont="1" applyFill="1" applyAlignment="1">
      <alignment horizontal="center"/>
    </xf>
    <xf numFmtId="1" fontId="14" fillId="3" borderId="0" xfId="0" applyNumberFormat="1" applyFont="1" applyFill="1" applyAlignment="1">
      <alignment horizontal="center"/>
    </xf>
    <xf numFmtId="17" fontId="14" fillId="3" borderId="0" xfId="0" applyNumberFormat="1" applyFont="1" applyFill="1" applyAlignment="1">
      <alignment horizontal="center"/>
    </xf>
    <xf numFmtId="0" fontId="13" fillId="2" borderId="0" xfId="0" applyFont="1" applyFill="1"/>
    <xf numFmtId="0" fontId="35" fillId="0" borderId="0" xfId="0" applyFont="1"/>
    <xf numFmtId="0" fontId="36" fillId="0" borderId="0" xfId="0" applyFont="1"/>
    <xf numFmtId="14" fontId="37" fillId="0" borderId="0" xfId="0" applyNumberFormat="1" applyFont="1" applyAlignment="1">
      <alignment horizontal="center"/>
    </xf>
    <xf numFmtId="0" fontId="38" fillId="0" borderId="0" xfId="0" applyFont="1"/>
    <xf numFmtId="0" fontId="36" fillId="0" borderId="0" xfId="0" applyFont="1" applyBorder="1"/>
    <xf numFmtId="0" fontId="36" fillId="0" borderId="0" xfId="0" applyFont="1" applyBorder="1" applyAlignment="1">
      <alignment horizontal="center"/>
    </xf>
    <xf numFmtId="0" fontId="35" fillId="0" borderId="0" xfId="0" applyFont="1" applyBorder="1"/>
    <xf numFmtId="14" fontId="37" fillId="0" borderId="0" xfId="0" applyNumberFormat="1" applyFont="1" applyAlignment="1"/>
    <xf numFmtId="0" fontId="41" fillId="0" borderId="0" xfId="0" applyFont="1"/>
    <xf numFmtId="0" fontId="35" fillId="0" borderId="10" xfId="0" applyFont="1" applyBorder="1"/>
    <xf numFmtId="0" fontId="35" fillId="0" borderId="9" xfId="0" applyFont="1" applyBorder="1"/>
    <xf numFmtId="0" fontId="38" fillId="0" borderId="11" xfId="0" applyFont="1" applyBorder="1"/>
    <xf numFmtId="3" fontId="38" fillId="0" borderId="0" xfId="0" applyNumberFormat="1" applyFont="1"/>
    <xf numFmtId="0" fontId="35" fillId="0" borderId="14" xfId="0" applyFont="1" applyBorder="1"/>
    <xf numFmtId="1" fontId="41" fillId="0" borderId="1" xfId="0" applyNumberFormat="1" applyFont="1" applyBorder="1" applyAlignment="1">
      <alignment horizontal="center"/>
    </xf>
    <xf numFmtId="0" fontId="42" fillId="0" borderId="15" xfId="0" applyFont="1" applyBorder="1"/>
    <xf numFmtId="3" fontId="42" fillId="0" borderId="0" xfId="0" applyNumberFormat="1" applyFont="1"/>
    <xf numFmtId="0" fontId="42" fillId="0" borderId="0" xfId="0" applyFont="1"/>
    <xf numFmtId="0" fontId="35" fillId="0" borderId="12" xfId="0" applyFont="1" applyBorder="1"/>
    <xf numFmtId="3" fontId="41" fillId="0" borderId="1" xfId="0" applyNumberFormat="1" applyFont="1" applyBorder="1" applyAlignment="1">
      <alignment horizontal="center"/>
    </xf>
    <xf numFmtId="0" fontId="41" fillId="0" borderId="0" xfId="0" applyFont="1" applyBorder="1" applyAlignment="1">
      <alignment horizontal="center"/>
    </xf>
    <xf numFmtId="0" fontId="42" fillId="0" borderId="13" xfId="0" applyFont="1" applyBorder="1"/>
    <xf numFmtId="3" fontId="41" fillId="0" borderId="0" xfId="0" applyNumberFormat="1" applyFont="1" applyBorder="1" applyAlignment="1">
      <alignment horizontal="center"/>
    </xf>
    <xf numFmtId="0" fontId="41" fillId="0" borderId="12" xfId="0" applyFont="1" applyBorder="1"/>
    <xf numFmtId="4" fontId="41" fillId="0" borderId="1" xfId="0" applyNumberFormat="1" applyFont="1" applyBorder="1" applyAlignment="1">
      <alignment horizontal="right"/>
    </xf>
    <xf numFmtId="0" fontId="35" fillId="0" borderId="12" xfId="0" applyFont="1" applyBorder="1" applyAlignment="1">
      <alignment horizontal="center"/>
    </xf>
    <xf numFmtId="37" fontId="35" fillId="0" borderId="0" xfId="0" applyNumberFormat="1" applyFont="1" applyBorder="1" applyAlignment="1">
      <alignment horizontal="center"/>
    </xf>
    <xf numFmtId="4" fontId="35" fillId="0" borderId="0" xfId="0" applyNumberFormat="1" applyFont="1" applyBorder="1" applyAlignment="1">
      <alignment horizontal="right"/>
    </xf>
    <xf numFmtId="3" fontId="35" fillId="0" borderId="0" xfId="1" applyNumberFormat="1" applyFont="1" applyBorder="1" applyAlignment="1">
      <alignment horizontal="center"/>
    </xf>
    <xf numFmtId="4" fontId="42" fillId="0" borderId="0" xfId="0" applyNumberFormat="1" applyFont="1"/>
    <xf numFmtId="4" fontId="43" fillId="2" borderId="0" xfId="0" applyNumberFormat="1" applyFont="1" applyFill="1" applyBorder="1" applyAlignment="1">
      <alignment horizontal="right"/>
    </xf>
    <xf numFmtId="4" fontId="41" fillId="0" borderId="2" xfId="1" applyNumberFormat="1" applyFont="1" applyBorder="1" applyAlignment="1">
      <alignment horizontal="right"/>
    </xf>
    <xf numFmtId="37" fontId="41" fillId="0" borderId="0" xfId="0" applyNumberFormat="1" applyFont="1" applyBorder="1" applyAlignment="1">
      <alignment horizontal="center"/>
    </xf>
    <xf numFmtId="3" fontId="35" fillId="0" borderId="0" xfId="1" applyNumberFormat="1" applyFont="1" applyBorder="1" applyAlignment="1">
      <alignment horizontal="right"/>
    </xf>
    <xf numFmtId="4" fontId="35" fillId="0" borderId="0" xfId="0" applyNumberFormat="1" applyFont="1" applyBorder="1" applyAlignment="1">
      <alignment horizontal="center"/>
    </xf>
    <xf numFmtId="4" fontId="35" fillId="0" borderId="1" xfId="0" applyNumberFormat="1" applyFont="1" applyBorder="1" applyAlignment="1">
      <alignment horizontal="right"/>
    </xf>
    <xf numFmtId="4" fontId="35" fillId="0" borderId="0" xfId="1" applyNumberFormat="1" applyFont="1" applyBorder="1" applyAlignment="1">
      <alignment horizontal="right"/>
    </xf>
    <xf numFmtId="4" fontId="41" fillId="0" borderId="3" xfId="1" applyNumberFormat="1" applyFont="1" applyBorder="1" applyAlignment="1">
      <alignment horizontal="right"/>
    </xf>
    <xf numFmtId="4" fontId="41" fillId="0" borderId="0" xfId="0" applyNumberFormat="1" applyFont="1" applyBorder="1" applyAlignment="1">
      <alignment horizontal="center"/>
    </xf>
    <xf numFmtId="167" fontId="35" fillId="0" borderId="0" xfId="0" applyNumberFormat="1" applyFont="1" applyBorder="1"/>
    <xf numFmtId="37" fontId="35" fillId="0" borderId="0" xfId="0" applyNumberFormat="1" applyFont="1" applyBorder="1"/>
    <xf numFmtId="167" fontId="35" fillId="0" borderId="1" xfId="0" applyNumberFormat="1" applyFont="1" applyBorder="1"/>
    <xf numFmtId="37" fontId="35" fillId="0" borderId="1" xfId="0" applyNumberFormat="1" applyFont="1" applyBorder="1"/>
    <xf numFmtId="37" fontId="35" fillId="0" borderId="0" xfId="0" applyNumberFormat="1" applyFont="1"/>
    <xf numFmtId="4" fontId="35" fillId="0" borderId="0" xfId="0" applyNumberFormat="1" applyFont="1"/>
    <xf numFmtId="3" fontId="35" fillId="0" borderId="0" xfId="0" applyNumberFormat="1" applyFont="1"/>
    <xf numFmtId="2" fontId="38" fillId="0" borderId="0" xfId="0" applyNumberFormat="1" applyFont="1"/>
    <xf numFmtId="0" fontId="37" fillId="0" borderId="0" xfId="0" applyFont="1"/>
    <xf numFmtId="4" fontId="38" fillId="0" borderId="0" xfId="0" applyNumberFormat="1" applyFont="1"/>
    <xf numFmtId="0" fontId="41" fillId="0" borderId="0" xfId="0" applyFont="1" applyAlignment="1">
      <alignment horizontal="center"/>
    </xf>
    <xf numFmtId="0" fontId="13" fillId="0" borderId="0" xfId="0" applyFont="1" applyAlignment="1">
      <alignment horizontal="center"/>
    </xf>
    <xf numFmtId="43" fontId="14" fillId="0" borderId="4" xfId="1" applyFont="1" applyBorder="1" applyAlignment="1">
      <alignment horizontal="right" vertical="center"/>
    </xf>
    <xf numFmtId="43" fontId="14" fillId="0" borderId="20" xfId="1" applyFont="1" applyBorder="1" applyAlignment="1">
      <alignment horizontal="right"/>
    </xf>
    <xf numFmtId="0" fontId="44" fillId="0" borderId="0" xfId="0" applyFont="1"/>
    <xf numFmtId="0" fontId="44" fillId="2" borderId="0" xfId="0" applyFont="1" applyFill="1"/>
    <xf numFmtId="14" fontId="9" fillId="0" borderId="0" xfId="0" applyNumberFormat="1" applyFont="1" applyAlignment="1">
      <alignment horizontal="center"/>
    </xf>
    <xf numFmtId="4" fontId="13" fillId="0" borderId="0" xfId="0" applyNumberFormat="1" applyFont="1"/>
    <xf numFmtId="0" fontId="13" fillId="2" borderId="9" xfId="0" applyFont="1" applyFill="1" applyBorder="1"/>
    <xf numFmtId="0" fontId="13" fillId="2" borderId="11" xfId="0" applyFont="1" applyFill="1" applyBorder="1"/>
    <xf numFmtId="0" fontId="13" fillId="0" borderId="0" xfId="0" applyFont="1" applyAlignment="1">
      <alignment horizontal="left"/>
    </xf>
    <xf numFmtId="0" fontId="13" fillId="0" borderId="0" xfId="0" applyFont="1" applyAlignment="1"/>
    <xf numFmtId="0" fontId="33" fillId="0" borderId="0" xfId="0" applyFont="1" applyBorder="1" applyAlignment="1">
      <alignment horizontal="center" vertical="center"/>
    </xf>
    <xf numFmtId="0" fontId="33" fillId="0" borderId="0" xfId="0" applyFont="1" applyBorder="1" applyAlignment="1">
      <alignment vertical="center"/>
    </xf>
    <xf numFmtId="4" fontId="33" fillId="0" borderId="0" xfId="0" applyNumberFormat="1" applyFont="1" applyBorder="1" applyAlignment="1">
      <alignment horizontal="center" vertical="center"/>
    </xf>
    <xf numFmtId="3" fontId="33" fillId="0" borderId="0" xfId="0" applyNumberFormat="1" applyFont="1" applyBorder="1" applyAlignment="1">
      <alignment horizontal="center" vertical="center"/>
    </xf>
    <xf numFmtId="0" fontId="22" fillId="0" borderId="0" xfId="2" applyFont="1" applyBorder="1" applyAlignment="1">
      <alignment vertical="center"/>
    </xf>
    <xf numFmtId="43" fontId="26" fillId="0" borderId="4" xfId="1" applyFont="1" applyBorder="1" applyAlignment="1">
      <alignment horizontal="right" vertical="center"/>
    </xf>
    <xf numFmtId="43" fontId="33" fillId="0" borderId="4" xfId="1" applyFont="1" applyBorder="1" applyAlignment="1">
      <alignment horizontal="right" vertical="center"/>
    </xf>
    <xf numFmtId="0" fontId="0" fillId="0" borderId="2" xfId="0" applyBorder="1"/>
    <xf numFmtId="0" fontId="20" fillId="4" borderId="0" xfId="0" applyFont="1" applyFill="1" applyAlignment="1">
      <alignment horizontal="center" vertical="center"/>
    </xf>
    <xf numFmtId="0" fontId="18" fillId="4" borderId="0" xfId="0" applyFont="1" applyFill="1" applyAlignment="1">
      <alignment horizontal="center" vertical="center"/>
    </xf>
    <xf numFmtId="14" fontId="18" fillId="4" borderId="0" xfId="0" applyNumberFormat="1" applyFont="1" applyFill="1" applyAlignment="1">
      <alignment horizontal="center" vertical="center"/>
    </xf>
    <xf numFmtId="0" fontId="41" fillId="0" borderId="0" xfId="0" applyFont="1" applyAlignment="1">
      <alignment horizontal="center"/>
    </xf>
    <xf numFmtId="0" fontId="39" fillId="0" borderId="0" xfId="0" applyFont="1" applyBorder="1" applyAlignment="1">
      <alignment horizontal="center" vertical="center"/>
    </xf>
    <xf numFmtId="0" fontId="40" fillId="0" borderId="0" xfId="0" applyFont="1" applyBorder="1" applyAlignment="1">
      <alignment horizontal="center" vertical="center"/>
    </xf>
    <xf numFmtId="0" fontId="36" fillId="0" borderId="0" xfId="0" applyFont="1" applyBorder="1" applyAlignment="1">
      <alignment horizontal="center"/>
    </xf>
    <xf numFmtId="0" fontId="36" fillId="0" borderId="0" xfId="0" applyFont="1" applyAlignment="1">
      <alignment horizontal="center"/>
    </xf>
    <xf numFmtId="1" fontId="41" fillId="0" borderId="9" xfId="0" applyNumberFormat="1" applyFont="1" applyBorder="1" applyAlignment="1">
      <alignment horizontal="center" vertical="center" wrapText="1"/>
    </xf>
    <xf numFmtId="1" fontId="41" fillId="0" borderId="1" xfId="0" applyNumberFormat="1" applyFont="1" applyBorder="1" applyAlignment="1">
      <alignment horizontal="center" vertical="center" wrapText="1"/>
    </xf>
    <xf numFmtId="0" fontId="13" fillId="0" borderId="0" xfId="0" applyFont="1" applyAlignment="1">
      <alignment horizontal="center"/>
    </xf>
    <xf numFmtId="0" fontId="11" fillId="0" borderId="0" xfId="0" applyFont="1" applyAlignment="1">
      <alignment horizontal="center" vertical="center"/>
    </xf>
    <xf numFmtId="0" fontId="5" fillId="0" borderId="0" xfId="0" applyFont="1" applyAlignment="1">
      <alignment horizontal="center"/>
    </xf>
    <xf numFmtId="0" fontId="16" fillId="0" borderId="0" xfId="0" applyFont="1" applyBorder="1" applyAlignment="1">
      <alignment horizontal="left" vertical="center"/>
    </xf>
    <xf numFmtId="0" fontId="10" fillId="0" borderId="0" xfId="0" applyFont="1" applyAlignment="1">
      <alignment horizontal="center"/>
    </xf>
    <xf numFmtId="1" fontId="4" fillId="0" borderId="11" xfId="0" applyNumberFormat="1" applyFont="1" applyBorder="1" applyAlignment="1">
      <alignment horizontal="center" vertical="center"/>
    </xf>
    <xf numFmtId="1" fontId="4" fillId="0" borderId="15"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 xfId="0" applyNumberFormat="1" applyFont="1" applyBorder="1" applyAlignment="1">
      <alignment horizontal="center" vertical="center"/>
    </xf>
    <xf numFmtId="0" fontId="15" fillId="0" borderId="0" xfId="0" applyFont="1" applyAlignment="1">
      <alignment horizontal="center"/>
    </xf>
    <xf numFmtId="0" fontId="24" fillId="0" borderId="0" xfId="0" applyFont="1" applyAlignment="1">
      <alignment horizontal="left" vertical="top" wrapText="1"/>
    </xf>
    <xf numFmtId="0" fontId="23" fillId="0" borderId="0" xfId="0" applyFont="1" applyAlignment="1">
      <alignment horizontal="left" vertical="top"/>
    </xf>
    <xf numFmtId="0" fontId="13" fillId="0" borderId="0" xfId="0" applyFont="1" applyAlignment="1">
      <alignment horizontal="left" vertical="top" wrapText="1"/>
    </xf>
    <xf numFmtId="0" fontId="23" fillId="0" borderId="0" xfId="0" applyFont="1" applyAlignment="1">
      <alignment horizontal="center" vertical="center"/>
    </xf>
    <xf numFmtId="0" fontId="24" fillId="0" borderId="0" xfId="0"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horizontal="left" vertical="center" wrapText="1"/>
    </xf>
    <xf numFmtId="0" fontId="26" fillId="0" borderId="0" xfId="0" applyFont="1" applyAlignment="1">
      <alignment horizontal="left" vertical="top" wrapText="1"/>
    </xf>
    <xf numFmtId="0" fontId="33" fillId="0" borderId="16" xfId="0" applyFont="1" applyBorder="1" applyAlignment="1">
      <alignment horizontal="center" vertical="center"/>
    </xf>
    <xf numFmtId="0" fontId="33" fillId="0" borderId="2" xfId="0" applyFont="1" applyBorder="1" applyAlignment="1">
      <alignment horizontal="center" vertical="center"/>
    </xf>
    <xf numFmtId="0" fontId="33" fillId="0" borderId="17" xfId="0" applyFont="1"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4" fontId="26" fillId="0" borderId="5" xfId="0" applyNumberFormat="1" applyFont="1" applyBorder="1" applyAlignment="1">
      <alignment horizontal="right" vertical="center"/>
    </xf>
    <xf numFmtId="4" fontId="26" fillId="0" borderId="7" xfId="0" applyNumberFormat="1" applyFont="1" applyBorder="1" applyAlignment="1">
      <alignment horizontal="right" vertical="center"/>
    </xf>
    <xf numFmtId="0" fontId="26" fillId="0" borderId="4" xfId="0" applyFont="1" applyBorder="1" applyAlignment="1">
      <alignment horizontal="left" vertical="center" wrapText="1"/>
    </xf>
    <xf numFmtId="0" fontId="27" fillId="0" borderId="16" xfId="0" applyFont="1" applyBorder="1" applyAlignment="1">
      <alignment horizontal="center"/>
    </xf>
    <xf numFmtId="0" fontId="27" fillId="0" borderId="2" xfId="0" applyFont="1" applyBorder="1" applyAlignment="1">
      <alignment horizontal="center"/>
    </xf>
  </cellXfs>
  <cellStyles count="6">
    <cellStyle name="Hipervínculo" xfId="2" builtinId="8"/>
    <cellStyle name="Millares" xfId="1" builtinId="3"/>
    <cellStyle name="Millares 2" xfId="5" xr:uid="{00000000-0005-0000-0000-000003000000}"/>
    <cellStyle name="Normal" xfId="0" builtinId="0"/>
    <cellStyle name="Normal 2" xfId="4" xr:uid="{00000000-0005-0000-0000-00000500000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918882</xdr:colOff>
      <xdr:row>4</xdr:row>
      <xdr:rowOff>99426</xdr:rowOff>
    </xdr:to>
    <xdr:pic>
      <xdr:nvPicPr>
        <xdr:cNvPr id="2" name="Imagen 2">
          <a:extLst>
            <a:ext uri="{FF2B5EF4-FFF2-40B4-BE49-F238E27FC236}">
              <a16:creationId xmlns:a16="http://schemas.microsoft.com/office/drawing/2014/main" id="{612A3B46-B2E4-408D-BE5A-0560B5959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42882" cy="1163985"/>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789214</xdr:colOff>
      <xdr:row>12</xdr:row>
      <xdr:rowOff>95250</xdr:rowOff>
    </xdr:from>
    <xdr:ext cx="5246501" cy="937629"/>
    <xdr:sp macro="" textlink="">
      <xdr:nvSpPr>
        <xdr:cNvPr id="3" name="Rectángulo 2">
          <a:extLst>
            <a:ext uri="{FF2B5EF4-FFF2-40B4-BE49-F238E27FC236}">
              <a16:creationId xmlns:a16="http://schemas.microsoft.com/office/drawing/2014/main" id="{D8953F62-77CC-4058-AEEC-2C802A351109}"/>
            </a:ext>
          </a:extLst>
        </xdr:cNvPr>
        <xdr:cNvSpPr/>
      </xdr:nvSpPr>
      <xdr:spPr>
        <a:xfrm>
          <a:off x="1034143" y="2558143"/>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1343025</xdr:colOff>
      <xdr:row>7</xdr:row>
      <xdr:rowOff>133350</xdr:rowOff>
    </xdr:from>
    <xdr:ext cx="5246501" cy="937629"/>
    <xdr:sp macro="" textlink="">
      <xdr:nvSpPr>
        <xdr:cNvPr id="2" name="Rectángulo 1">
          <a:extLst>
            <a:ext uri="{FF2B5EF4-FFF2-40B4-BE49-F238E27FC236}">
              <a16:creationId xmlns:a16="http://schemas.microsoft.com/office/drawing/2014/main" id="{402E2C31-6283-4437-BDA1-6DD96FCE6D3A}"/>
            </a:ext>
          </a:extLst>
        </xdr:cNvPr>
        <xdr:cNvSpPr/>
      </xdr:nvSpPr>
      <xdr:spPr>
        <a:xfrm>
          <a:off x="2105025" y="19716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1031422</xdr:colOff>
      <xdr:row>9</xdr:row>
      <xdr:rowOff>81643</xdr:rowOff>
    </xdr:from>
    <xdr:ext cx="5246501" cy="937629"/>
    <xdr:sp macro="" textlink="">
      <xdr:nvSpPr>
        <xdr:cNvPr id="2" name="Rectángulo 1">
          <a:extLst>
            <a:ext uri="{FF2B5EF4-FFF2-40B4-BE49-F238E27FC236}">
              <a16:creationId xmlns:a16="http://schemas.microsoft.com/office/drawing/2014/main" id="{9E1EF40F-3721-4121-9DA1-0B0220662ED1}"/>
            </a:ext>
          </a:extLst>
        </xdr:cNvPr>
        <xdr:cNvSpPr/>
      </xdr:nvSpPr>
      <xdr:spPr>
        <a:xfrm>
          <a:off x="2555422" y="2013857"/>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432954</xdr:colOff>
      <xdr:row>13</xdr:row>
      <xdr:rowOff>69272</xdr:rowOff>
    </xdr:from>
    <xdr:ext cx="5246501" cy="937629"/>
    <xdr:sp macro="" textlink="">
      <xdr:nvSpPr>
        <xdr:cNvPr id="2" name="Rectángulo 1">
          <a:extLst>
            <a:ext uri="{FF2B5EF4-FFF2-40B4-BE49-F238E27FC236}">
              <a16:creationId xmlns:a16="http://schemas.microsoft.com/office/drawing/2014/main" id="{C3DC0D0B-E357-4A2D-9329-CDEE5D0B7516}"/>
            </a:ext>
          </a:extLst>
        </xdr:cNvPr>
        <xdr:cNvSpPr/>
      </xdr:nvSpPr>
      <xdr:spPr>
        <a:xfrm>
          <a:off x="779318" y="2822863"/>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1316182</xdr:colOff>
      <xdr:row>6</xdr:row>
      <xdr:rowOff>1645227</xdr:rowOff>
    </xdr:from>
    <xdr:ext cx="5246501" cy="937629"/>
    <xdr:sp macro="" textlink="">
      <xdr:nvSpPr>
        <xdr:cNvPr id="2" name="Rectángulo 1">
          <a:extLst>
            <a:ext uri="{FF2B5EF4-FFF2-40B4-BE49-F238E27FC236}">
              <a16:creationId xmlns:a16="http://schemas.microsoft.com/office/drawing/2014/main" id="{5B60FC71-BBA8-484B-A429-19E0C13D6F82}"/>
            </a:ext>
          </a:extLst>
        </xdr:cNvPr>
        <xdr:cNvSpPr/>
      </xdr:nvSpPr>
      <xdr:spPr>
        <a:xfrm>
          <a:off x="1316182" y="315190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212912</xdr:colOff>
      <xdr:row>3</xdr:row>
      <xdr:rowOff>22412</xdr:rowOff>
    </xdr:from>
    <xdr:ext cx="5246501" cy="937629"/>
    <xdr:sp macro="" textlink="">
      <xdr:nvSpPr>
        <xdr:cNvPr id="2" name="Rectángulo 1">
          <a:extLst>
            <a:ext uri="{FF2B5EF4-FFF2-40B4-BE49-F238E27FC236}">
              <a16:creationId xmlns:a16="http://schemas.microsoft.com/office/drawing/2014/main" id="{C246F1A3-DFF4-4C5A-9E47-8A5713F77852}"/>
            </a:ext>
          </a:extLst>
        </xdr:cNvPr>
        <xdr:cNvSpPr/>
      </xdr:nvSpPr>
      <xdr:spPr>
        <a:xfrm>
          <a:off x="2207559" y="1131794"/>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showGridLines="0" tabSelected="1" topLeftCell="A7" zoomScaleNormal="100" workbookViewId="0">
      <selection activeCell="I33" sqref="I33"/>
    </sheetView>
  </sheetViews>
  <sheetFormatPr baseColWidth="10" defaultRowHeight="14.25"/>
  <cols>
    <col min="1" max="2" width="11.42578125" style="58"/>
    <col min="3" max="3" width="19.5703125" style="58" customWidth="1"/>
    <col min="4" max="4" width="15.5703125" style="58" customWidth="1"/>
    <col min="5" max="5" width="21.5703125" style="58" customWidth="1"/>
    <col min="6" max="8" width="11.42578125" style="58"/>
    <col min="9" max="9" width="18.42578125" style="58" customWidth="1"/>
    <col min="10" max="10" width="11.42578125" style="58"/>
    <col min="11" max="11" width="12.85546875" style="58" customWidth="1"/>
    <col min="12" max="12" width="25" style="58" hidden="1" customWidth="1"/>
    <col min="13" max="16" width="11.42578125" style="58" hidden="1" customWidth="1"/>
    <col min="17" max="16384" width="11.42578125" style="58"/>
  </cols>
  <sheetData>
    <row r="1" spans="1:16" ht="15">
      <c r="A1" s="166"/>
      <c r="B1" s="166"/>
      <c r="C1" s="166"/>
      <c r="D1" s="166"/>
      <c r="E1" s="166"/>
      <c r="F1" s="166"/>
      <c r="G1" s="166"/>
      <c r="H1" s="166"/>
      <c r="I1" s="166"/>
      <c r="J1" s="166"/>
      <c r="K1" s="166"/>
      <c r="N1" s="167" t="s">
        <v>54</v>
      </c>
      <c r="O1" s="168">
        <v>43831</v>
      </c>
    </row>
    <row r="2" spans="1:16" ht="23.25">
      <c r="A2" s="66"/>
      <c r="B2" s="66"/>
      <c r="C2" s="66"/>
      <c r="D2" s="166"/>
      <c r="E2" s="166"/>
      <c r="F2" s="166"/>
      <c r="G2" s="166"/>
      <c r="H2" s="166"/>
      <c r="I2" s="67"/>
      <c r="J2" s="162"/>
      <c r="K2" s="67"/>
      <c r="L2" s="58" t="s">
        <v>79</v>
      </c>
      <c r="M2" s="169">
        <v>6891.96</v>
      </c>
      <c r="N2" s="167" t="s">
        <v>55</v>
      </c>
      <c r="O2" s="168">
        <v>43830</v>
      </c>
      <c r="P2" s="170">
        <v>2019</v>
      </c>
    </row>
    <row r="3" spans="1:16" ht="23.25">
      <c r="A3" s="66"/>
      <c r="B3" s="66"/>
      <c r="C3" s="66"/>
      <c r="D3" s="166"/>
      <c r="E3" s="166"/>
      <c r="F3" s="166"/>
      <c r="G3" s="166"/>
      <c r="H3" s="166"/>
      <c r="I3" s="67"/>
      <c r="J3" s="68"/>
      <c r="K3" s="67"/>
      <c r="L3" s="58" t="s">
        <v>53</v>
      </c>
      <c r="M3" s="169">
        <v>6941.65</v>
      </c>
      <c r="N3" s="167" t="s">
        <v>56</v>
      </c>
      <c r="O3" s="168">
        <v>44196</v>
      </c>
      <c r="P3" s="170">
        <v>2020</v>
      </c>
    </row>
    <row r="4" spans="1:16" ht="23.25">
      <c r="A4" s="66"/>
      <c r="B4" s="66"/>
      <c r="C4" s="66"/>
      <c r="D4" s="166"/>
      <c r="E4" s="166"/>
      <c r="F4" s="166"/>
      <c r="G4" s="166"/>
      <c r="H4" s="166"/>
      <c r="I4" s="67"/>
      <c r="J4" s="68"/>
      <c r="K4" s="67"/>
      <c r="N4" s="167"/>
      <c r="O4" s="171">
        <f>+O3</f>
        <v>44196</v>
      </c>
    </row>
    <row r="5" spans="1:16" ht="23.25">
      <c r="A5" s="66"/>
      <c r="B5" s="66"/>
      <c r="C5" s="66"/>
      <c r="D5" s="166"/>
      <c r="E5" s="166"/>
      <c r="F5" s="166"/>
      <c r="G5" s="166"/>
      <c r="H5" s="166"/>
      <c r="I5" s="67"/>
      <c r="J5" s="163"/>
      <c r="K5" s="67"/>
    </row>
    <row r="6" spans="1:16" ht="23.25">
      <c r="A6" s="66"/>
      <c r="B6" s="66"/>
      <c r="C6" s="66"/>
      <c r="D6" s="166"/>
      <c r="E6" s="166"/>
      <c r="F6" s="166"/>
      <c r="G6" s="166"/>
      <c r="H6" s="166"/>
      <c r="I6" s="166"/>
      <c r="J6" s="166"/>
      <c r="K6" s="166"/>
    </row>
    <row r="7" spans="1:16" ht="34.5">
      <c r="A7" s="166"/>
      <c r="B7" s="166"/>
      <c r="C7" s="242" t="s">
        <v>161</v>
      </c>
      <c r="D7" s="242"/>
      <c r="E7" s="242"/>
      <c r="F7" s="242"/>
      <c r="G7" s="242"/>
      <c r="H7" s="242"/>
      <c r="I7" s="242"/>
      <c r="J7" s="166"/>
      <c r="K7" s="166"/>
    </row>
    <row r="8" spans="1:16" ht="34.5">
      <c r="A8" s="166"/>
      <c r="B8" s="166"/>
      <c r="C8" s="242" t="s">
        <v>59</v>
      </c>
      <c r="D8" s="242"/>
      <c r="E8" s="242"/>
      <c r="F8" s="242"/>
      <c r="G8" s="242"/>
      <c r="H8" s="242"/>
      <c r="I8" s="242"/>
      <c r="J8" s="166"/>
      <c r="K8" s="166"/>
    </row>
    <row r="9" spans="1:16" ht="23.25">
      <c r="A9" s="166"/>
      <c r="B9" s="166"/>
      <c r="C9" s="243" t="s">
        <v>60</v>
      </c>
      <c r="D9" s="243"/>
      <c r="E9" s="243"/>
      <c r="F9" s="243"/>
      <c r="G9" s="243"/>
      <c r="H9" s="243"/>
      <c r="I9" s="243"/>
      <c r="J9" s="69"/>
      <c r="K9" s="166"/>
    </row>
    <row r="10" spans="1:16" ht="23.25">
      <c r="A10" s="166"/>
      <c r="B10" s="166"/>
      <c r="C10" s="244">
        <f>+O3</f>
        <v>44196</v>
      </c>
      <c r="D10" s="244"/>
      <c r="E10" s="244"/>
      <c r="F10" s="244"/>
      <c r="G10" s="244"/>
      <c r="H10" s="244"/>
      <c r="I10" s="244"/>
      <c r="J10" s="69"/>
      <c r="K10" s="166"/>
    </row>
    <row r="11" spans="1:16">
      <c r="A11" s="166"/>
      <c r="B11" s="166"/>
      <c r="C11" s="70"/>
      <c r="D11" s="70"/>
      <c r="E11" s="70"/>
      <c r="F11" s="70"/>
      <c r="G11" s="70"/>
      <c r="H11" s="70"/>
      <c r="I11" s="69"/>
      <c r="J11" s="69"/>
      <c r="K11" s="166"/>
    </row>
    <row r="12" spans="1:16">
      <c r="A12" s="172"/>
      <c r="B12" s="172"/>
      <c r="C12" s="64"/>
      <c r="D12" s="64"/>
      <c r="E12" s="64"/>
      <c r="F12" s="64"/>
      <c r="G12" s="64"/>
      <c r="H12" s="64"/>
      <c r="I12" s="65"/>
      <c r="J12" s="65"/>
      <c r="K12" s="172"/>
    </row>
    <row r="13" spans="1:16" ht="23.25">
      <c r="C13" s="16"/>
      <c r="D13" s="16"/>
      <c r="E13" s="81" t="s">
        <v>61</v>
      </c>
      <c r="F13" s="1"/>
      <c r="G13" s="1"/>
      <c r="H13" s="1"/>
      <c r="I13" s="1"/>
    </row>
    <row r="14" spans="1:16">
      <c r="B14" s="1"/>
      <c r="C14" s="80" t="s">
        <v>64</v>
      </c>
      <c r="D14" s="71"/>
      <c r="E14" s="71"/>
      <c r="F14" s="71"/>
      <c r="G14" s="71"/>
      <c r="H14" s="72">
        <v>1</v>
      </c>
      <c r="I14" s="1"/>
      <c r="J14" s="1"/>
    </row>
    <row r="15" spans="1:16">
      <c r="B15" s="1"/>
      <c r="C15" s="80" t="s">
        <v>63</v>
      </c>
      <c r="D15" s="71"/>
      <c r="E15" s="71"/>
      <c r="F15" s="71"/>
      <c r="G15" s="71"/>
      <c r="H15" s="72">
        <v>2</v>
      </c>
      <c r="I15" s="1"/>
      <c r="J15" s="1"/>
    </row>
    <row r="16" spans="1:16">
      <c r="B16" s="1"/>
      <c r="C16" s="80" t="s">
        <v>65</v>
      </c>
      <c r="D16" s="71"/>
      <c r="E16" s="71"/>
      <c r="F16" s="71"/>
      <c r="G16" s="71"/>
      <c r="H16" s="72">
        <v>3</v>
      </c>
      <c r="I16" s="1"/>
      <c r="J16" s="1"/>
    </row>
    <row r="17" spans="2:10">
      <c r="B17" s="1"/>
      <c r="C17" s="80" t="s">
        <v>66</v>
      </c>
      <c r="D17" s="71"/>
      <c r="E17" s="71"/>
      <c r="F17" s="71"/>
      <c r="G17" s="71"/>
      <c r="H17" s="72">
        <v>4</v>
      </c>
      <c r="I17" s="1"/>
      <c r="J17" s="1"/>
    </row>
    <row r="18" spans="2:10">
      <c r="B18" s="1"/>
      <c r="C18" s="80" t="s">
        <v>131</v>
      </c>
      <c r="D18" s="1"/>
      <c r="E18" s="1"/>
      <c r="F18" s="1"/>
      <c r="G18" s="1"/>
      <c r="H18" s="80">
        <v>5</v>
      </c>
      <c r="I18" s="1"/>
      <c r="J18" s="1"/>
    </row>
    <row r="19" spans="2:10">
      <c r="B19" s="1"/>
      <c r="C19" s="80" t="s">
        <v>127</v>
      </c>
      <c r="D19" s="1"/>
      <c r="E19" s="1"/>
      <c r="F19" s="1"/>
      <c r="G19" s="1"/>
      <c r="H19" s="80">
        <v>6</v>
      </c>
      <c r="I19" s="1"/>
      <c r="J19" s="1"/>
    </row>
    <row r="20" spans="2:10">
      <c r="B20" s="1"/>
      <c r="C20" s="80"/>
      <c r="D20" s="1"/>
      <c r="E20" s="1"/>
      <c r="F20" s="1"/>
      <c r="G20" s="1"/>
      <c r="H20" s="1"/>
      <c r="I20" s="1"/>
      <c r="J20" s="1"/>
    </row>
    <row r="21" spans="2:10">
      <c r="B21" s="1"/>
      <c r="C21" s="80"/>
      <c r="D21" s="1"/>
      <c r="E21" s="1"/>
      <c r="F21" s="1"/>
      <c r="G21" s="1"/>
      <c r="H21" s="1"/>
      <c r="I21" s="1"/>
      <c r="J21" s="1"/>
    </row>
    <row r="22" spans="2:10">
      <c r="B22" s="1"/>
      <c r="C22" s="80"/>
      <c r="D22" s="1"/>
      <c r="E22" s="1"/>
      <c r="F22" s="1"/>
      <c r="G22" s="1"/>
      <c r="H22" s="1"/>
      <c r="I22" s="1"/>
      <c r="J22" s="1"/>
    </row>
    <row r="23" spans="2:10">
      <c r="B23" s="1"/>
      <c r="C23" s="80"/>
      <c r="D23" s="1"/>
      <c r="E23" s="1"/>
      <c r="F23" s="1"/>
      <c r="G23" s="1"/>
      <c r="H23" s="1"/>
      <c r="I23" s="1"/>
      <c r="J23" s="1"/>
    </row>
    <row r="24" spans="2:10">
      <c r="B24" s="1"/>
      <c r="C24" s="80"/>
      <c r="D24" s="1"/>
      <c r="E24" s="1"/>
      <c r="F24" s="1"/>
      <c r="G24" s="1"/>
      <c r="H24" s="1"/>
      <c r="I24" s="1"/>
      <c r="J24" s="1"/>
    </row>
    <row r="25" spans="2:10">
      <c r="B25" s="1"/>
      <c r="C25" s="80"/>
      <c r="D25" s="1"/>
      <c r="E25" s="1"/>
      <c r="F25" s="1"/>
      <c r="G25" s="1"/>
      <c r="H25" s="1"/>
      <c r="I25" s="1"/>
      <c r="J25" s="1"/>
    </row>
    <row r="26" spans="2:10">
      <c r="B26" s="1"/>
      <c r="C26" s="80"/>
      <c r="D26" s="1"/>
      <c r="E26" s="1"/>
      <c r="F26" s="1"/>
      <c r="G26" s="1"/>
      <c r="H26" s="1"/>
      <c r="I26" s="1"/>
      <c r="J26" s="1"/>
    </row>
    <row r="27" spans="2:10">
      <c r="B27" s="1"/>
      <c r="C27" s="80"/>
      <c r="D27" s="1"/>
      <c r="E27" s="1"/>
      <c r="F27" s="1"/>
      <c r="G27" s="1"/>
      <c r="H27" s="1"/>
      <c r="I27" s="1"/>
      <c r="J27" s="1"/>
    </row>
    <row r="28" spans="2:10">
      <c r="B28" s="1"/>
      <c r="C28" s="80"/>
      <c r="D28" s="1"/>
      <c r="E28" s="1"/>
      <c r="F28" s="1"/>
      <c r="G28" s="1"/>
      <c r="H28" s="1"/>
      <c r="I28" s="1"/>
      <c r="J28" s="1"/>
    </row>
    <row r="29" spans="2:10">
      <c r="B29" s="1"/>
      <c r="C29" s="1"/>
      <c r="D29" s="1"/>
      <c r="E29" s="1"/>
      <c r="F29" s="1"/>
      <c r="G29" s="1"/>
      <c r="H29" s="1"/>
      <c r="I29" s="1"/>
      <c r="J29" s="1"/>
    </row>
    <row r="30" spans="2:10">
      <c r="B30" s="1"/>
      <c r="C30" s="1"/>
      <c r="D30" s="1"/>
      <c r="E30" s="1"/>
      <c r="F30" s="1"/>
      <c r="G30" s="1"/>
      <c r="H30" s="1"/>
      <c r="I30" s="1"/>
      <c r="J30" s="1"/>
    </row>
    <row r="33" spans="3:10" ht="15.75">
      <c r="C33" s="87"/>
      <c r="D33" s="86"/>
      <c r="E33" s="87"/>
      <c r="F33" s="87"/>
      <c r="G33" s="87"/>
      <c r="H33" s="88"/>
      <c r="I33" s="87"/>
      <c r="J33" s="88"/>
    </row>
  </sheetData>
  <mergeCells count="4">
    <mergeCell ref="C7:I7"/>
    <mergeCell ref="C8:I8"/>
    <mergeCell ref="C9:I9"/>
    <mergeCell ref="C10:I10"/>
  </mergeCells>
  <hyperlinks>
    <hyperlink ref="C14" location="'1'!A1" display="ESTADO DE FLUJO DE CAJA EN DOLARES AMERICANOS" xr:uid="{00000000-0004-0000-0000-000000000000}"/>
    <hyperlink ref="H14" location="'1'!A1" display="'1'!A1" xr:uid="{00000000-0004-0000-0000-000001000000}"/>
    <hyperlink ref="C15" location="'2'!A1" display="ESTADO DE VARIACION DEL ACTIVO NETO EN DOLARES AMERICANOS" xr:uid="{00000000-0004-0000-0000-000002000000}"/>
    <hyperlink ref="H15" location="'2'!A1" display="'2'!A1" xr:uid="{00000000-0004-0000-0000-000003000000}"/>
    <hyperlink ref="C16" location="'3'!A1" display="ESTADO DE RESULTADO EN DOLARES AMERICANOS" xr:uid="{00000000-0004-0000-0000-000004000000}"/>
    <hyperlink ref="H16" location="'3'!A1" display="'3'!A1" xr:uid="{00000000-0004-0000-0000-000005000000}"/>
    <hyperlink ref="C17" location="'4'!A1" display="BALANCE GENERAL EN DOLARES AMERICANOS" xr:uid="{00000000-0004-0000-0000-000006000000}"/>
    <hyperlink ref="H17" location="'4'!A1" display="'4'!A1" xr:uid="{00000000-0004-0000-0000-000007000000}"/>
    <hyperlink ref="C18" location="'5'!A1" display="NOTAS A LOS ESTADOS CONTABLES" xr:uid="{00000000-0004-0000-0000-000012000000}"/>
    <hyperlink ref="H18" location="'5'!A1" display="'5'!A1" xr:uid="{00000000-0004-0000-0000-000013000000}"/>
    <hyperlink ref="C19" location="'6'!A1" display="CUADRO DE INVERSIONES" xr:uid="{00000000-0004-0000-0000-000014000000}"/>
    <hyperlink ref="H19" location="'6'!A1" display="'6'!A1" xr:uid="{00000000-0004-0000-0000-000015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zoomScale="70" zoomScaleNormal="70" workbookViewId="0">
      <selection activeCell="B5" sqref="B5:F26"/>
    </sheetView>
  </sheetViews>
  <sheetFormatPr baseColWidth="10" defaultColWidth="9.140625" defaultRowHeight="14.25"/>
  <cols>
    <col min="1" max="1" width="3.7109375" style="173" customWidth="1"/>
    <col min="2" max="2" width="70.85546875" style="173" customWidth="1"/>
    <col min="3" max="3" width="19.85546875" style="173" customWidth="1"/>
    <col min="4" max="4" width="1.28515625" style="173" customWidth="1"/>
    <col min="5" max="5" width="16.140625" style="173" customWidth="1"/>
    <col min="6" max="6" width="6.5703125" style="176" customWidth="1"/>
    <col min="7" max="7" width="7.42578125" style="176" customWidth="1"/>
    <col min="8" max="8" width="19.7109375" style="176" customWidth="1"/>
    <col min="9" max="9" width="12.28515625" style="176" bestFit="1" customWidth="1"/>
    <col min="10" max="10" width="12.85546875" style="176" bestFit="1" customWidth="1"/>
    <col min="11" max="16384" width="9.140625" style="176"/>
  </cols>
  <sheetData>
    <row r="1" spans="1:9" ht="15">
      <c r="B1" s="174"/>
      <c r="C1" s="174"/>
      <c r="E1" s="174"/>
      <c r="F1" s="174"/>
      <c r="G1" s="174"/>
      <c r="H1" s="175"/>
    </row>
    <row r="2" spans="1:9">
      <c r="B2" s="177"/>
      <c r="C2" s="178"/>
      <c r="D2" s="179"/>
      <c r="E2" s="248"/>
      <c r="F2" s="248"/>
      <c r="G2" s="249"/>
      <c r="H2" s="249"/>
    </row>
    <row r="3" spans="1:9" ht="26.25">
      <c r="B3" s="246" t="s">
        <v>162</v>
      </c>
      <c r="C3" s="246"/>
      <c r="D3" s="246"/>
      <c r="E3" s="246"/>
      <c r="F3" s="246"/>
      <c r="G3" s="180"/>
      <c r="H3" s="180"/>
    </row>
    <row r="4" spans="1:9" ht="18">
      <c r="A4" s="176"/>
      <c r="B4" s="247" t="str">
        <f>+"ESTADO DE FLUJO DE EFECTIVO AL "&amp;UPPER(TEXT(indice!O3,"DD \D\E MMMM \D\E AAAA"))</f>
        <v>ESTADO DE FLUJO DE EFECTIVO AL 31 DE DICIEMBRE DE 2020</v>
      </c>
      <c r="C4" s="247"/>
      <c r="D4" s="247"/>
      <c r="E4" s="247"/>
      <c r="F4" s="247"/>
    </row>
    <row r="5" spans="1:9" ht="15">
      <c r="A5" s="181"/>
      <c r="B5" s="182"/>
      <c r="C5" s="250">
        <v>2020</v>
      </c>
      <c r="D5" s="183"/>
      <c r="E5" s="250">
        <v>2019</v>
      </c>
      <c r="F5" s="184"/>
      <c r="G5" s="185"/>
      <c r="H5" s="185"/>
      <c r="I5" s="185"/>
    </row>
    <row r="6" spans="1:9" s="190" customFormat="1" ht="15">
      <c r="A6" s="173"/>
      <c r="B6" s="186"/>
      <c r="C6" s="251"/>
      <c r="D6" s="187"/>
      <c r="E6" s="251"/>
      <c r="F6" s="188"/>
      <c r="G6" s="189"/>
      <c r="H6" s="189"/>
      <c r="I6" s="189"/>
    </row>
    <row r="7" spans="1:9" s="190" customFormat="1" ht="15">
      <c r="A7" s="173"/>
      <c r="B7" s="191"/>
      <c r="C7" s="192" t="s">
        <v>57</v>
      </c>
      <c r="D7" s="193"/>
      <c r="E7" s="192" t="s">
        <v>57</v>
      </c>
      <c r="F7" s="194"/>
      <c r="G7" s="189"/>
      <c r="H7" s="189"/>
      <c r="I7" s="189"/>
    </row>
    <row r="8" spans="1:9" s="190" customFormat="1" ht="15">
      <c r="A8" s="173"/>
      <c r="B8" s="191"/>
      <c r="C8" s="195"/>
      <c r="D8" s="193"/>
      <c r="E8" s="195"/>
      <c r="F8" s="194"/>
      <c r="G8" s="189"/>
      <c r="H8" s="189"/>
      <c r="I8" s="189"/>
    </row>
    <row r="9" spans="1:9" s="190" customFormat="1" ht="15">
      <c r="A9" s="173"/>
      <c r="B9" s="196" t="s">
        <v>0</v>
      </c>
      <c r="C9" s="197"/>
      <c r="D9" s="193"/>
      <c r="E9" s="197"/>
      <c r="F9" s="194"/>
      <c r="G9" s="189"/>
      <c r="H9" s="189"/>
      <c r="I9" s="189"/>
    </row>
    <row r="10" spans="1:9" s="190" customFormat="1" ht="15">
      <c r="A10" s="173"/>
      <c r="B10" s="198" t="s">
        <v>1</v>
      </c>
      <c r="C10" s="195"/>
      <c r="D10" s="195"/>
      <c r="E10" s="195"/>
      <c r="F10" s="194"/>
      <c r="G10" s="189"/>
      <c r="H10" s="189"/>
      <c r="I10" s="189"/>
    </row>
    <row r="11" spans="1:9" s="190" customFormat="1" ht="15">
      <c r="A11" s="181"/>
      <c r="B11" s="196" t="s">
        <v>2</v>
      </c>
      <c r="C11" s="199"/>
      <c r="D11" s="199"/>
      <c r="E11" s="199"/>
      <c r="F11" s="194"/>
      <c r="G11" s="189"/>
      <c r="H11" s="189"/>
      <c r="I11" s="189"/>
    </row>
    <row r="12" spans="1:9" s="190" customFormat="1" ht="15">
      <c r="A12" s="181"/>
      <c r="B12" s="196" t="s">
        <v>3</v>
      </c>
      <c r="C12" s="199"/>
      <c r="D12" s="199"/>
      <c r="E12" s="199"/>
      <c r="F12" s="194"/>
      <c r="G12" s="189"/>
      <c r="H12" s="189"/>
      <c r="I12" s="189"/>
    </row>
    <row r="13" spans="1:9" s="190" customFormat="1">
      <c r="A13" s="173"/>
      <c r="B13" s="191" t="s">
        <v>4</v>
      </c>
      <c r="C13" s="200"/>
      <c r="D13" s="201"/>
      <c r="E13" s="200"/>
      <c r="F13" s="194"/>
      <c r="G13" s="189"/>
      <c r="H13" s="202"/>
      <c r="I13" s="189"/>
    </row>
    <row r="14" spans="1:9" s="190" customFormat="1">
      <c r="A14" s="173"/>
      <c r="B14" s="191" t="s">
        <v>5</v>
      </c>
      <c r="C14" s="200"/>
      <c r="D14" s="199"/>
      <c r="E14" s="200"/>
      <c r="F14" s="194"/>
      <c r="G14" s="189"/>
      <c r="H14" s="189"/>
      <c r="I14" s="189"/>
    </row>
    <row r="15" spans="1:9" s="190" customFormat="1">
      <c r="A15" s="173"/>
      <c r="B15" s="191" t="s">
        <v>58</v>
      </c>
      <c r="C15" s="200"/>
      <c r="D15" s="199"/>
      <c r="E15" s="200"/>
      <c r="F15" s="194"/>
      <c r="G15" s="189"/>
      <c r="H15" s="189"/>
      <c r="I15" s="189"/>
    </row>
    <row r="16" spans="1:9" s="190" customFormat="1">
      <c r="A16" s="173"/>
      <c r="B16" s="191" t="s">
        <v>6</v>
      </c>
      <c r="C16" s="203"/>
      <c r="D16" s="199"/>
      <c r="E16" s="203"/>
      <c r="F16" s="194"/>
      <c r="G16" s="189"/>
      <c r="H16" s="189"/>
      <c r="I16" s="189"/>
    </row>
    <row r="17" spans="1:10" s="190" customFormat="1" ht="15">
      <c r="A17" s="173"/>
      <c r="B17" s="196" t="s">
        <v>7</v>
      </c>
      <c r="C17" s="204"/>
      <c r="D17" s="205"/>
      <c r="E17" s="204"/>
      <c r="F17" s="194"/>
      <c r="G17" s="189"/>
      <c r="H17" s="189"/>
      <c r="I17" s="189"/>
    </row>
    <row r="18" spans="1:10" s="190" customFormat="1">
      <c r="A18" s="173"/>
      <c r="B18" s="191"/>
      <c r="C18" s="201"/>
      <c r="D18" s="199"/>
      <c r="E18" s="206"/>
      <c r="F18" s="194"/>
      <c r="G18" s="189"/>
      <c r="H18" s="189"/>
      <c r="I18" s="189"/>
    </row>
    <row r="19" spans="1:10" s="190" customFormat="1">
      <c r="A19" s="173"/>
      <c r="B19" s="198" t="s">
        <v>8</v>
      </c>
      <c r="C19" s="201"/>
      <c r="D19" s="199"/>
      <c r="E19" s="206"/>
      <c r="F19" s="194"/>
      <c r="G19" s="189"/>
      <c r="H19" s="189"/>
      <c r="I19" s="189"/>
    </row>
    <row r="20" spans="1:10" s="190" customFormat="1" ht="15">
      <c r="A20" s="181"/>
      <c r="B20" s="196" t="s">
        <v>9</v>
      </c>
      <c r="C20" s="207"/>
      <c r="D20" s="207"/>
      <c r="E20" s="200"/>
      <c r="F20" s="194"/>
      <c r="G20" s="189"/>
      <c r="H20" s="189"/>
      <c r="I20" s="189"/>
    </row>
    <row r="21" spans="1:10" s="190" customFormat="1" ht="15">
      <c r="A21" s="181"/>
      <c r="B21" s="191" t="s">
        <v>10</v>
      </c>
      <c r="C21" s="200"/>
      <c r="D21" s="207"/>
      <c r="E21" s="200"/>
      <c r="F21" s="194"/>
      <c r="G21" s="189"/>
      <c r="H21" s="189"/>
      <c r="I21" s="189"/>
    </row>
    <row r="22" spans="1:10" s="190" customFormat="1">
      <c r="A22" s="173"/>
      <c r="B22" s="191" t="s">
        <v>11</v>
      </c>
      <c r="C22" s="208"/>
      <c r="D22" s="207"/>
      <c r="E22" s="208"/>
      <c r="F22" s="194"/>
    </row>
    <row r="23" spans="1:10" s="190" customFormat="1">
      <c r="A23" s="173"/>
      <c r="B23" s="191" t="s">
        <v>12</v>
      </c>
      <c r="C23" s="209"/>
      <c r="D23" s="207"/>
      <c r="E23" s="209"/>
      <c r="F23" s="194"/>
    </row>
    <row r="24" spans="1:10" s="190" customFormat="1" ht="15.75" thickBot="1">
      <c r="A24" s="181"/>
      <c r="B24" s="196" t="s">
        <v>13</v>
      </c>
      <c r="C24" s="210"/>
      <c r="D24" s="211"/>
      <c r="E24" s="210"/>
      <c r="F24" s="194"/>
      <c r="I24" s="189"/>
      <c r="J24" s="189"/>
    </row>
    <row r="25" spans="1:10" s="190" customFormat="1" ht="15" thickTop="1">
      <c r="A25" s="173"/>
      <c r="B25" s="191"/>
      <c r="C25" s="212"/>
      <c r="D25" s="213"/>
      <c r="E25" s="213"/>
      <c r="F25" s="194"/>
      <c r="I25" s="189"/>
    </row>
    <row r="26" spans="1:10" s="190" customFormat="1">
      <c r="A26" s="173"/>
      <c r="B26" s="186"/>
      <c r="C26" s="214"/>
      <c r="D26" s="215"/>
      <c r="E26" s="215"/>
      <c r="F26" s="188"/>
    </row>
    <row r="27" spans="1:10" s="190" customFormat="1">
      <c r="A27" s="173"/>
      <c r="B27" s="173"/>
      <c r="C27" s="216"/>
      <c r="D27" s="216"/>
      <c r="E27" s="216"/>
    </row>
    <row r="28" spans="1:10">
      <c r="B28" s="173" t="s">
        <v>160</v>
      </c>
      <c r="C28" s="217"/>
      <c r="D28" s="218"/>
      <c r="E28" s="218"/>
      <c r="H28" s="219"/>
    </row>
    <row r="29" spans="1:10" ht="15">
      <c r="B29" s="220"/>
      <c r="C29" s="221"/>
      <c r="D29" s="185"/>
      <c r="E29" s="185"/>
      <c r="F29" s="185"/>
      <c r="G29" s="185"/>
      <c r="H29" s="185"/>
      <c r="I29" s="185"/>
    </row>
    <row r="30" spans="1:10" ht="15">
      <c r="B30" s="181"/>
      <c r="C30" s="218"/>
      <c r="D30" s="218"/>
      <c r="E30" s="218"/>
    </row>
    <row r="31" spans="1:10" ht="15">
      <c r="B31" s="220"/>
      <c r="C31" s="217"/>
      <c r="D31" s="218"/>
      <c r="E31" s="218"/>
    </row>
    <row r="32" spans="1:10">
      <c r="C32" s="218"/>
      <c r="D32" s="218"/>
      <c r="E32" s="218"/>
    </row>
    <row r="33" spans="2:7" ht="15">
      <c r="B33" s="222"/>
      <c r="C33" s="245"/>
      <c r="D33" s="245"/>
      <c r="E33" s="245"/>
      <c r="F33" s="245"/>
      <c r="G33" s="245"/>
    </row>
    <row r="34" spans="2:7" ht="15">
      <c r="B34" s="222"/>
      <c r="C34" s="245"/>
      <c r="D34" s="245"/>
      <c r="E34" s="245"/>
      <c r="F34" s="245"/>
      <c r="G34" s="245"/>
    </row>
    <row r="35" spans="2:7">
      <c r="C35" s="218"/>
      <c r="D35" s="218"/>
      <c r="E35" s="218"/>
    </row>
  </sheetData>
  <mergeCells count="8">
    <mergeCell ref="C34:G34"/>
    <mergeCell ref="B3:F3"/>
    <mergeCell ref="B4:F4"/>
    <mergeCell ref="E2:F2"/>
    <mergeCell ref="G2:H2"/>
    <mergeCell ref="C33:G33"/>
    <mergeCell ref="C5:C6"/>
    <mergeCell ref="E5:E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8"/>
  <sheetViews>
    <sheetView showGridLines="0" zoomScale="70" zoomScaleNormal="70" workbookViewId="0">
      <selection activeCell="B6" sqref="B6:E15"/>
    </sheetView>
  </sheetViews>
  <sheetFormatPr baseColWidth="10" defaultRowHeight="14.25"/>
  <cols>
    <col min="1" max="1" width="11.42578125" style="58"/>
    <col min="2" max="2" width="35.28515625" style="58" customWidth="1"/>
    <col min="3" max="3" width="28.28515625" style="58" customWidth="1"/>
    <col min="4" max="4" width="20.42578125" style="58" customWidth="1"/>
    <col min="5" max="5" width="28.140625" style="58" customWidth="1"/>
    <col min="6" max="16384" width="11.42578125" style="58"/>
  </cols>
  <sheetData>
    <row r="2" spans="2:9" ht="26.25">
      <c r="B2" s="255" t="s">
        <v>162</v>
      </c>
      <c r="C2" s="255"/>
      <c r="D2" s="255"/>
      <c r="E2" s="255"/>
      <c r="F2" s="255"/>
      <c r="G2" s="2"/>
      <c r="H2" s="2"/>
      <c r="I2" s="2"/>
    </row>
    <row r="3" spans="2:9" ht="15.75">
      <c r="B3" s="253" t="s">
        <v>14</v>
      </c>
      <c r="C3" s="253"/>
      <c r="D3" s="253"/>
      <c r="E3" s="253"/>
      <c r="F3" s="23"/>
      <c r="G3" s="23"/>
      <c r="H3" s="223"/>
      <c r="I3" s="223"/>
    </row>
    <row r="4" spans="2:9">
      <c r="B4" s="254" t="str">
        <f>+"Correspondiente al periodo cerrado del "&amp;(TEXT(indice!O3,"DD \d\e MMMM \d\e AAAA"))</f>
        <v>Correspondiente al periodo cerrado del 31 de diciembre de 2020</v>
      </c>
      <c r="C4" s="254"/>
      <c r="D4" s="254"/>
      <c r="E4" s="254"/>
      <c r="F4" s="24"/>
      <c r="G4" s="24"/>
      <c r="H4" s="223"/>
      <c r="I4" s="223"/>
    </row>
    <row r="5" spans="2:9">
      <c r="B5" s="252"/>
      <c r="C5" s="252"/>
      <c r="D5" s="252"/>
      <c r="E5" s="252"/>
      <c r="F5" s="252"/>
      <c r="G5" s="252"/>
      <c r="H5" s="223"/>
      <c r="I5" s="223"/>
    </row>
    <row r="6" spans="2:9" ht="45">
      <c r="B6" s="32" t="s">
        <v>15</v>
      </c>
      <c r="C6" s="32" t="s">
        <v>16</v>
      </c>
      <c r="D6" s="33" t="s">
        <v>17</v>
      </c>
      <c r="E6" s="34" t="str">
        <f>+"TOTAL ACTIVO NETO AL "&amp;UPPER(TEXT(indice!O2,"DD \D\E MMMM \D\E AAAA"))</f>
        <v>TOTAL ACTIVO NETO AL 31 DE DICIEMBRE DE 2019</v>
      </c>
      <c r="F6" s="223"/>
      <c r="G6" s="223"/>
      <c r="H6" s="223"/>
      <c r="I6" s="223"/>
    </row>
    <row r="7" spans="2:9" ht="15">
      <c r="B7" s="26" t="s">
        <v>18</v>
      </c>
      <c r="C7" s="90"/>
      <c r="D7" s="90"/>
      <c r="E7" s="94"/>
      <c r="F7" s="223"/>
      <c r="G7" s="223"/>
      <c r="H7" s="223"/>
      <c r="I7" s="223"/>
    </row>
    <row r="8" spans="2:9">
      <c r="B8" s="27"/>
      <c r="C8" s="91"/>
      <c r="D8" s="91"/>
      <c r="E8" s="95"/>
    </row>
    <row r="9" spans="2:9" ht="15">
      <c r="B9" s="28" t="s">
        <v>19</v>
      </c>
      <c r="C9" s="92"/>
      <c r="D9" s="92"/>
      <c r="E9" s="95"/>
      <c r="F9" s="3"/>
      <c r="G9" s="3"/>
      <c r="H9" s="3"/>
      <c r="I9" s="3"/>
    </row>
    <row r="10" spans="2:9">
      <c r="B10" s="29" t="s">
        <v>11</v>
      </c>
      <c r="C10" s="93"/>
      <c r="D10" s="92"/>
      <c r="E10" s="93"/>
      <c r="F10" s="3"/>
      <c r="G10" s="3"/>
      <c r="H10" s="3"/>
      <c r="I10" s="3"/>
    </row>
    <row r="11" spans="2:9">
      <c r="B11" s="30" t="s">
        <v>20</v>
      </c>
      <c r="C11" s="93"/>
      <c r="D11" s="92"/>
      <c r="E11" s="93"/>
      <c r="F11" s="4"/>
      <c r="G11" s="5"/>
      <c r="H11" s="4"/>
      <c r="I11" s="6"/>
    </row>
    <row r="12" spans="2:9">
      <c r="B12" s="30"/>
      <c r="C12" s="93"/>
      <c r="D12" s="93"/>
      <c r="E12" s="93"/>
      <c r="F12" s="4"/>
      <c r="G12" s="5"/>
      <c r="H12" s="4"/>
      <c r="I12" s="6"/>
    </row>
    <row r="13" spans="2:9">
      <c r="B13" s="30" t="s">
        <v>21</v>
      </c>
      <c r="C13" s="93"/>
      <c r="D13" s="93"/>
      <c r="E13" s="93"/>
      <c r="F13" s="7"/>
      <c r="G13" s="35"/>
      <c r="H13" s="7"/>
      <c r="I13" s="7"/>
    </row>
    <row r="14" spans="2:9" ht="45">
      <c r="B14" s="31" t="s">
        <v>22</v>
      </c>
      <c r="C14" s="224">
        <f>+C7+C10-C11</f>
        <v>0</v>
      </c>
      <c r="D14" s="224">
        <f>+D7+D13+D12</f>
        <v>0</v>
      </c>
      <c r="E14" s="96" t="str">
        <f>+"TOTAL ACTIVO NETO AL "&amp;UPPER(TEXT(indice!O3,"DD \D\E MMMM \D\E AAAA"))</f>
        <v>TOTAL ACTIVO NETO AL 31 DE DICIEMBRE DE 2020</v>
      </c>
      <c r="F14" s="9"/>
      <c r="G14" s="9"/>
      <c r="H14" s="9"/>
      <c r="I14" s="9"/>
    </row>
    <row r="15" spans="2:9" ht="15.75" thickBot="1">
      <c r="B15" s="9"/>
      <c r="C15" s="8"/>
      <c r="D15" s="8"/>
      <c r="E15" s="225">
        <f>+C14+D14</f>
        <v>0</v>
      </c>
      <c r="F15" s="9"/>
      <c r="G15" s="9"/>
      <c r="H15" s="9"/>
      <c r="I15" s="9"/>
    </row>
    <row r="16" spans="2:9" ht="15" thickTop="1">
      <c r="B16" s="9"/>
      <c r="C16" s="9"/>
      <c r="D16" s="8"/>
      <c r="E16" s="9"/>
      <c r="F16" s="9"/>
      <c r="G16" s="9"/>
      <c r="H16" s="9"/>
      <c r="I16" s="9"/>
    </row>
    <row r="17" spans="2:9">
      <c r="B17" s="9"/>
      <c r="C17" s="10"/>
      <c r="D17" s="8"/>
      <c r="E17" s="8"/>
      <c r="F17" s="9"/>
      <c r="G17" s="9"/>
      <c r="H17" s="9"/>
      <c r="I17" s="9"/>
    </row>
    <row r="18" spans="2:9">
      <c r="B18" s="1" t="s">
        <v>160</v>
      </c>
      <c r="C18" s="10"/>
      <c r="D18" s="8"/>
      <c r="E18" s="8"/>
      <c r="F18" s="9"/>
      <c r="G18" s="9"/>
      <c r="H18" s="9"/>
      <c r="I18" s="9"/>
    </row>
  </sheetData>
  <mergeCells count="4">
    <mergeCell ref="B5:G5"/>
    <mergeCell ref="B3:E3"/>
    <mergeCell ref="B4:E4"/>
    <mergeCell ref="B2:F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2:G24"/>
  <sheetViews>
    <sheetView showGridLines="0" zoomScale="70" zoomScaleNormal="70" workbookViewId="0">
      <selection activeCell="C5" sqref="C5:E21"/>
    </sheetView>
  </sheetViews>
  <sheetFormatPr baseColWidth="10" defaultRowHeight="15"/>
  <cols>
    <col min="3" max="3" width="54.28515625" customWidth="1"/>
    <col min="4" max="4" width="27.28515625" customWidth="1"/>
    <col min="5" max="5" width="26.140625" customWidth="1"/>
    <col min="7" max="7" width="14.140625" customWidth="1"/>
  </cols>
  <sheetData>
    <row r="2" spans="3:7">
      <c r="C2" s="12"/>
      <c r="D2" s="13"/>
      <c r="E2" s="12"/>
      <c r="F2" s="12"/>
    </row>
    <row r="3" spans="3:7" ht="26.25">
      <c r="C3" s="255" t="s">
        <v>162</v>
      </c>
      <c r="D3" s="255"/>
      <c r="E3" s="255"/>
      <c r="F3" s="255"/>
      <c r="G3" s="255"/>
    </row>
    <row r="4" spans="3:7" ht="20.25">
      <c r="C4" s="256" t="str">
        <f>+"ESTADOS DE INGRESOS Y EGRESOS AL  "&amp;UPPER(TEXT(indice!O3,"DD \D\E MMMM \D\E AAAA"))</f>
        <v>ESTADOS DE INGRESOS Y EGRESOS AL  31 DE DICIEMBRE DE 2020</v>
      </c>
      <c r="D4" s="256"/>
      <c r="E4" s="256"/>
    </row>
    <row r="5" spans="3:7">
      <c r="C5" s="37"/>
      <c r="D5" s="259">
        <f>+indice!P3</f>
        <v>2020</v>
      </c>
      <c r="E5" s="257">
        <f>+indice!P2</f>
        <v>2019</v>
      </c>
    </row>
    <row r="6" spans="3:7">
      <c r="C6" s="38"/>
      <c r="D6" s="260"/>
      <c r="E6" s="258"/>
    </row>
    <row r="7" spans="3:7">
      <c r="C7" s="39" t="s">
        <v>23</v>
      </c>
      <c r="D7" s="36"/>
      <c r="E7" s="40"/>
    </row>
    <row r="8" spans="3:7">
      <c r="C8" s="21"/>
      <c r="D8" s="41"/>
      <c r="E8" s="42"/>
    </row>
    <row r="9" spans="3:7">
      <c r="C9" s="21" t="s">
        <v>24</v>
      </c>
      <c r="D9" s="22"/>
      <c r="E9" s="44"/>
    </row>
    <row r="10" spans="3:7">
      <c r="C10" s="20" t="s">
        <v>25</v>
      </c>
      <c r="D10" s="89"/>
      <c r="E10" s="97"/>
    </row>
    <row r="11" spans="3:7">
      <c r="C11" s="43" t="s">
        <v>26</v>
      </c>
      <c r="D11" s="89"/>
      <c r="E11" s="98"/>
    </row>
    <row r="12" spans="3:7">
      <c r="C12" s="39" t="s">
        <v>27</v>
      </c>
      <c r="D12" s="101"/>
      <c r="E12" s="99"/>
      <c r="G12" s="108"/>
    </row>
    <row r="13" spans="3:7">
      <c r="C13" s="21" t="s">
        <v>28</v>
      </c>
      <c r="D13" s="102"/>
      <c r="E13" s="42"/>
    </row>
    <row r="14" spans="3:7">
      <c r="C14" s="43" t="s">
        <v>29</v>
      </c>
      <c r="D14" s="89"/>
      <c r="E14" s="97"/>
      <c r="F14" s="15"/>
    </row>
    <row r="15" spans="3:7">
      <c r="C15" s="83" t="s">
        <v>30</v>
      </c>
      <c r="D15" s="89"/>
      <c r="E15" s="97"/>
    </row>
    <row r="16" spans="3:7">
      <c r="C16" s="43" t="s">
        <v>31</v>
      </c>
      <c r="D16" s="89"/>
      <c r="E16" s="97"/>
    </row>
    <row r="17" spans="3:5">
      <c r="C17" s="20" t="s">
        <v>32</v>
      </c>
      <c r="D17" s="89"/>
      <c r="E17" s="98"/>
    </row>
    <row r="18" spans="3:5">
      <c r="C18" s="45" t="s">
        <v>33</v>
      </c>
      <c r="D18" s="101"/>
      <c r="E18" s="99"/>
    </row>
    <row r="19" spans="3:5" ht="15.75" thickBot="1">
      <c r="C19" s="46" t="s">
        <v>34</v>
      </c>
      <c r="D19" s="103"/>
      <c r="E19" s="100"/>
    </row>
    <row r="20" spans="3:5" ht="15.75" thickTop="1">
      <c r="C20" s="47"/>
      <c r="D20" s="48"/>
      <c r="E20" s="49"/>
    </row>
    <row r="21" spans="3:5">
      <c r="C21" s="38"/>
      <c r="D21" s="14"/>
      <c r="E21" s="50"/>
    </row>
    <row r="24" spans="3:5">
      <c r="C24" s="1" t="s">
        <v>160</v>
      </c>
    </row>
  </sheetData>
  <mergeCells count="4">
    <mergeCell ref="C4:E4"/>
    <mergeCell ref="E5:E6"/>
    <mergeCell ref="D5:D6"/>
    <mergeCell ref="C3:G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showGridLines="0" zoomScale="55" zoomScaleNormal="55" workbookViewId="0">
      <selection activeCell="B5" sqref="B5:D33"/>
    </sheetView>
  </sheetViews>
  <sheetFormatPr baseColWidth="10" defaultColWidth="9.140625" defaultRowHeight="14.25"/>
  <cols>
    <col min="1" max="1" width="5.28515625" style="58" customWidth="1"/>
    <col min="2" max="2" width="64.5703125" style="58" customWidth="1"/>
    <col min="3" max="3" width="17" style="172" customWidth="1"/>
    <col min="4" max="4" width="22.140625" style="172" customWidth="1"/>
    <col min="5" max="5" width="8.85546875" style="58" customWidth="1"/>
    <col min="6" max="6" width="15.85546875" style="229" customWidth="1"/>
    <col min="7" max="7" width="18.28515625" style="229" bestFit="1" customWidth="1"/>
    <col min="8" max="8" width="10.140625" style="58" bestFit="1" customWidth="1"/>
    <col min="9" max="16384" width="9.140625" style="58"/>
  </cols>
  <sheetData>
    <row r="1" spans="1:9" s="16" customFormat="1">
      <c r="A1" s="1"/>
      <c r="B1" s="226"/>
      <c r="C1" s="227"/>
      <c r="D1" s="226"/>
      <c r="E1" s="226"/>
      <c r="F1" s="17"/>
      <c r="G1" s="17"/>
    </row>
    <row r="2" spans="1:9" s="16" customFormat="1" ht="26.25">
      <c r="A2" s="1"/>
      <c r="B2" s="255" t="s">
        <v>162</v>
      </c>
      <c r="C2" s="255"/>
      <c r="D2" s="255"/>
      <c r="E2" s="255"/>
      <c r="F2" s="255"/>
      <c r="G2" s="17"/>
    </row>
    <row r="3" spans="1:9" s="16" customFormat="1" ht="15">
      <c r="A3" s="1"/>
      <c r="B3" s="261" t="s">
        <v>35</v>
      </c>
      <c r="C3" s="261"/>
      <c r="D3" s="261"/>
      <c r="E3" s="228"/>
      <c r="F3" s="17"/>
      <c r="G3" s="17"/>
    </row>
    <row r="4" spans="1:9" ht="20.25">
      <c r="B4" s="256" t="str">
        <f>+"ESTADO DEL ACTIVO NETO AL "&amp;UPPER(TEXT(indice!O3,"DD \D\E MMMM \D\E AAAA"))</f>
        <v>ESTADO DEL ACTIVO NETO AL 31 DE DICIEMBRE DE 2020</v>
      </c>
      <c r="C4" s="256"/>
      <c r="D4" s="256"/>
    </row>
    <row r="5" spans="1:9" ht="21.75" customHeight="1">
      <c r="B5" s="51"/>
      <c r="C5" s="230"/>
      <c r="D5" s="231"/>
    </row>
    <row r="6" spans="1:9" ht="15">
      <c r="B6" s="52" t="s">
        <v>36</v>
      </c>
      <c r="C6" s="62">
        <f>+indice!P3</f>
        <v>2020</v>
      </c>
      <c r="D6" s="63">
        <f>+indice!P2</f>
        <v>2019</v>
      </c>
    </row>
    <row r="7" spans="1:9" ht="17.25" customHeight="1">
      <c r="B7" s="53" t="s">
        <v>37</v>
      </c>
      <c r="C7" s="59"/>
      <c r="D7" s="60"/>
    </row>
    <row r="8" spans="1:9" ht="15" customHeight="1">
      <c r="B8" s="53" t="s">
        <v>38</v>
      </c>
      <c r="C8" s="59"/>
      <c r="D8" s="60"/>
    </row>
    <row r="9" spans="1:9" ht="15" customHeight="1">
      <c r="B9" s="54" t="s">
        <v>39</v>
      </c>
      <c r="C9" s="144"/>
      <c r="D9" s="145"/>
      <c r="H9" s="229"/>
      <c r="I9" s="229"/>
    </row>
    <row r="10" spans="1:9" ht="14.25" customHeight="1">
      <c r="B10" s="61" t="s">
        <v>163</v>
      </c>
      <c r="C10" s="144"/>
      <c r="D10" s="145"/>
      <c r="H10" s="229"/>
      <c r="I10" s="229"/>
    </row>
    <row r="11" spans="1:9" ht="14.25" customHeight="1">
      <c r="B11" s="54"/>
      <c r="C11" s="142"/>
      <c r="D11" s="143"/>
      <c r="H11" s="229"/>
      <c r="I11" s="229"/>
    </row>
    <row r="12" spans="1:9" ht="15">
      <c r="B12" s="61"/>
      <c r="C12" s="146"/>
      <c r="D12" s="147"/>
      <c r="H12" s="229"/>
      <c r="I12" s="229"/>
    </row>
    <row r="13" spans="1:9">
      <c r="B13" s="53" t="s">
        <v>40</v>
      </c>
      <c r="C13" s="142"/>
      <c r="D13" s="143"/>
      <c r="H13" s="229"/>
      <c r="I13" s="229"/>
    </row>
    <row r="14" spans="1:9">
      <c r="B14" s="53" t="s">
        <v>164</v>
      </c>
      <c r="C14" s="144"/>
      <c r="D14" s="145"/>
      <c r="H14" s="229"/>
      <c r="I14" s="229"/>
    </row>
    <row r="15" spans="1:9">
      <c r="B15" s="53" t="s">
        <v>41</v>
      </c>
      <c r="C15" s="144"/>
      <c r="D15" s="145"/>
      <c r="H15" s="229"/>
      <c r="I15" s="229"/>
    </row>
    <row r="16" spans="1:9" ht="15">
      <c r="B16" s="53"/>
      <c r="C16" s="146"/>
      <c r="D16" s="147"/>
      <c r="H16" s="229"/>
      <c r="I16" s="229"/>
    </row>
    <row r="17" spans="2:9" ht="15">
      <c r="B17" s="53"/>
      <c r="C17" s="146"/>
      <c r="D17" s="147"/>
      <c r="H17" s="229"/>
      <c r="I17" s="229"/>
    </row>
    <row r="18" spans="2:9">
      <c r="B18" s="53" t="s">
        <v>42</v>
      </c>
      <c r="C18" s="156"/>
      <c r="D18" s="157"/>
      <c r="H18" s="229"/>
      <c r="I18" s="229"/>
    </row>
    <row r="19" spans="2:9">
      <c r="B19" s="53" t="s">
        <v>40</v>
      </c>
      <c r="C19" s="156"/>
      <c r="D19" s="157"/>
      <c r="H19" s="229"/>
      <c r="I19" s="229"/>
    </row>
    <row r="20" spans="2:9">
      <c r="B20" s="53" t="s">
        <v>164</v>
      </c>
      <c r="C20" s="149"/>
      <c r="D20" s="148"/>
      <c r="H20" s="229"/>
      <c r="I20" s="229"/>
    </row>
    <row r="21" spans="2:9">
      <c r="B21" s="53" t="s">
        <v>41</v>
      </c>
      <c r="C21" s="158"/>
      <c r="D21" s="159"/>
      <c r="H21" s="229"/>
      <c r="I21" s="229"/>
    </row>
    <row r="22" spans="2:9" ht="15">
      <c r="B22" s="53"/>
      <c r="C22" s="150"/>
      <c r="D22" s="151"/>
      <c r="H22" s="229"/>
      <c r="I22" s="229"/>
    </row>
    <row r="23" spans="2:9" ht="15.75" thickBot="1">
      <c r="B23" s="53" t="s">
        <v>43</v>
      </c>
      <c r="C23" s="152"/>
      <c r="D23" s="153"/>
      <c r="H23" s="229"/>
      <c r="I23" s="229"/>
    </row>
    <row r="24" spans="2:9" ht="15" thickTop="1">
      <c r="B24" s="55" t="s">
        <v>44</v>
      </c>
      <c r="C24" s="160"/>
      <c r="D24" s="161"/>
      <c r="H24" s="229"/>
      <c r="I24" s="229"/>
    </row>
    <row r="25" spans="2:9">
      <c r="B25" s="53" t="s">
        <v>45</v>
      </c>
      <c r="C25" s="142"/>
      <c r="D25" s="143"/>
      <c r="H25" s="229"/>
      <c r="I25" s="229"/>
    </row>
    <row r="26" spans="2:9">
      <c r="B26" s="53" t="s">
        <v>46</v>
      </c>
      <c r="C26" s="142"/>
      <c r="D26" s="143"/>
      <c r="H26" s="229"/>
      <c r="I26" s="229"/>
    </row>
    <row r="27" spans="2:9">
      <c r="B27" s="61" t="s">
        <v>47</v>
      </c>
      <c r="C27" s="144"/>
      <c r="D27" s="145"/>
      <c r="H27" s="229"/>
      <c r="I27" s="229"/>
    </row>
    <row r="28" spans="2:9">
      <c r="B28" s="54" t="s">
        <v>48</v>
      </c>
      <c r="C28" s="144"/>
      <c r="D28" s="145"/>
      <c r="H28" s="229"/>
      <c r="I28" s="229"/>
    </row>
    <row r="29" spans="2:9" ht="15.75" customHeight="1">
      <c r="B29" s="53" t="s">
        <v>49</v>
      </c>
      <c r="C29" s="146"/>
      <c r="D29" s="147"/>
      <c r="H29" s="229"/>
      <c r="I29" s="18"/>
    </row>
    <row r="30" spans="2:9" ht="15">
      <c r="B30" s="53" t="s">
        <v>50</v>
      </c>
      <c r="C30" s="154"/>
      <c r="D30" s="155"/>
    </row>
    <row r="31" spans="2:9" ht="15">
      <c r="B31" s="53" t="s">
        <v>51</v>
      </c>
      <c r="C31" s="104"/>
      <c r="D31" s="106"/>
      <c r="G31" s="18"/>
    </row>
    <row r="32" spans="2:9" ht="15.75" thickBot="1">
      <c r="B32" s="53" t="s">
        <v>52</v>
      </c>
      <c r="C32" s="105"/>
      <c r="D32" s="107"/>
      <c r="G32" s="18"/>
    </row>
    <row r="33" spans="2:6" ht="15" thickTop="1">
      <c r="B33" s="55"/>
      <c r="C33" s="56"/>
      <c r="D33" s="57"/>
      <c r="E33" s="19"/>
    </row>
    <row r="34" spans="2:6">
      <c r="C34" s="19"/>
      <c r="D34" s="19"/>
      <c r="E34" s="19"/>
    </row>
    <row r="35" spans="2:6">
      <c r="B35" s="1" t="s">
        <v>160</v>
      </c>
      <c r="C35" s="19"/>
      <c r="D35" s="19"/>
      <c r="E35" s="19"/>
      <c r="F35" s="19"/>
    </row>
    <row r="36" spans="2:6" ht="15">
      <c r="B36" s="11"/>
      <c r="C36" s="19"/>
      <c r="D36" s="19"/>
      <c r="E36" s="19"/>
      <c r="F36" s="19"/>
    </row>
    <row r="37" spans="2:6">
      <c r="B37" s="2"/>
      <c r="C37" s="19"/>
      <c r="D37" s="19"/>
      <c r="E37" s="19"/>
    </row>
    <row r="38" spans="2:6" ht="15">
      <c r="B38" s="11"/>
      <c r="C38" s="109"/>
      <c r="D38" s="19"/>
      <c r="E38" s="19"/>
    </row>
    <row r="39" spans="2:6">
      <c r="C39" s="19"/>
      <c r="D39" s="19"/>
      <c r="E39" s="19"/>
    </row>
    <row r="40" spans="2:6">
      <c r="C40" s="19"/>
      <c r="D40" s="19"/>
      <c r="E40" s="19"/>
    </row>
    <row r="41" spans="2:6">
      <c r="C41" s="19"/>
      <c r="D41" s="19"/>
      <c r="E41" s="19"/>
    </row>
    <row r="42" spans="2:6">
      <c r="C42" s="19"/>
      <c r="D42" s="19"/>
      <c r="E42" s="19"/>
    </row>
    <row r="43" spans="2:6">
      <c r="C43" s="19"/>
      <c r="D43" s="19"/>
      <c r="E43" s="19"/>
    </row>
    <row r="44" spans="2:6">
      <c r="C44" s="19"/>
      <c r="D44" s="19"/>
      <c r="E44" s="19"/>
    </row>
    <row r="45" spans="2:6">
      <c r="C45" s="19"/>
      <c r="D45" s="19"/>
      <c r="E45" s="19"/>
    </row>
    <row r="46" spans="2:6">
      <c r="C46" s="19"/>
      <c r="D46" s="19"/>
      <c r="E46" s="19"/>
    </row>
    <row r="47" spans="2:6">
      <c r="C47" s="19"/>
      <c r="D47" s="19"/>
      <c r="E47" s="19"/>
    </row>
    <row r="48" spans="2:6">
      <c r="C48" s="19"/>
      <c r="D48" s="19"/>
      <c r="E48" s="19"/>
    </row>
    <row r="49" spans="3:5">
      <c r="C49" s="19"/>
      <c r="D49" s="19"/>
      <c r="E49" s="19"/>
    </row>
    <row r="50" spans="3:5">
      <c r="C50" s="19"/>
      <c r="D50" s="19"/>
      <c r="E50" s="19"/>
    </row>
    <row r="51" spans="3:5" ht="21" customHeight="1"/>
  </sheetData>
  <mergeCells count="3">
    <mergeCell ref="B3:D3"/>
    <mergeCell ref="B4:D4"/>
    <mergeCell ref="B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G166"/>
  <sheetViews>
    <sheetView showGridLines="0" topLeftCell="A13" zoomScale="55" zoomScaleNormal="55" workbookViewId="0">
      <selection activeCell="A24" sqref="A24:G25"/>
    </sheetView>
  </sheetViews>
  <sheetFormatPr baseColWidth="10" defaultRowHeight="14.25"/>
  <cols>
    <col min="1" max="1" width="46" style="58" customWidth="1"/>
    <col min="2" max="2" width="26.42578125" style="58" bestFit="1" customWidth="1"/>
    <col min="3" max="3" width="18" style="58" customWidth="1"/>
    <col min="4" max="4" width="14" style="58" customWidth="1"/>
    <col min="5" max="5" width="16.5703125" style="58" bestFit="1" customWidth="1"/>
    <col min="6" max="16384" width="11.42578125" style="58"/>
  </cols>
  <sheetData>
    <row r="2" spans="1:7" ht="15.75">
      <c r="A2" s="265" t="s">
        <v>62</v>
      </c>
      <c r="B2" s="265"/>
      <c r="C2" s="265"/>
      <c r="D2" s="265"/>
      <c r="E2" s="265"/>
      <c r="F2" s="265"/>
      <c r="G2" s="265"/>
    </row>
    <row r="3" spans="1:7" ht="15.75">
      <c r="A3" s="265" t="s">
        <v>67</v>
      </c>
      <c r="B3" s="265"/>
      <c r="C3" s="265"/>
      <c r="D3" s="265"/>
      <c r="E3" s="265"/>
      <c r="F3" s="265"/>
      <c r="G3" s="265"/>
    </row>
    <row r="4" spans="1:7" ht="15.75">
      <c r="A4" s="76" t="s">
        <v>165</v>
      </c>
      <c r="B4" s="76"/>
      <c r="C4" s="76"/>
      <c r="D4" s="76"/>
      <c r="E4" s="76"/>
      <c r="F4" s="76"/>
      <c r="G4" s="76"/>
    </row>
    <row r="5" spans="1:7" ht="42" customHeight="1">
      <c r="A5" s="266" t="s">
        <v>174</v>
      </c>
      <c r="B5" s="266"/>
      <c r="C5" s="266"/>
      <c r="D5" s="266"/>
      <c r="E5" s="266"/>
      <c r="F5" s="266"/>
      <c r="G5" s="266"/>
    </row>
    <row r="6" spans="1:7">
      <c r="A6" s="266" t="s">
        <v>181</v>
      </c>
      <c r="B6" s="266"/>
      <c r="C6" s="266"/>
      <c r="D6" s="266"/>
      <c r="E6" s="266"/>
      <c r="F6" s="266"/>
      <c r="G6" s="266"/>
    </row>
    <row r="7" spans="1:7" ht="222.75" customHeight="1">
      <c r="A7" s="266"/>
      <c r="B7" s="266"/>
      <c r="C7" s="266"/>
      <c r="D7" s="266"/>
      <c r="E7" s="266"/>
      <c r="F7" s="266"/>
      <c r="G7" s="266"/>
    </row>
    <row r="8" spans="1:7" ht="15">
      <c r="A8" s="164"/>
      <c r="B8" s="164"/>
      <c r="C8" s="164"/>
      <c r="D8" s="164"/>
      <c r="E8" s="164"/>
      <c r="F8" s="164"/>
      <c r="G8" s="164"/>
    </row>
    <row r="9" spans="1:7" ht="15.75">
      <c r="A9" s="267" t="s">
        <v>166</v>
      </c>
      <c r="B9" s="267"/>
      <c r="C9" s="267"/>
      <c r="D9" s="267"/>
      <c r="E9" s="267"/>
      <c r="F9" s="267"/>
      <c r="G9" s="267"/>
    </row>
    <row r="10" spans="1:7">
      <c r="A10" s="266" t="s">
        <v>182</v>
      </c>
      <c r="B10" s="266"/>
      <c r="C10" s="266"/>
      <c r="D10" s="266"/>
      <c r="E10" s="266"/>
      <c r="F10" s="266"/>
      <c r="G10" s="266"/>
    </row>
    <row r="11" spans="1:7" ht="69" customHeight="1">
      <c r="A11" s="266"/>
      <c r="B11" s="266"/>
      <c r="C11" s="266"/>
      <c r="D11" s="266"/>
      <c r="E11" s="266"/>
      <c r="F11" s="266"/>
      <c r="G11" s="266"/>
    </row>
    <row r="12" spans="1:7" ht="90.75" customHeight="1">
      <c r="A12" s="266" t="s">
        <v>176</v>
      </c>
      <c r="B12" s="266"/>
      <c r="C12" s="266"/>
      <c r="D12" s="266"/>
      <c r="E12" s="266"/>
      <c r="F12" s="266"/>
      <c r="G12" s="266"/>
    </row>
    <row r="13" spans="1:7">
      <c r="A13" s="266" t="s">
        <v>175</v>
      </c>
      <c r="B13" s="266"/>
      <c r="C13" s="266"/>
      <c r="D13" s="266"/>
      <c r="E13" s="266"/>
      <c r="F13" s="266"/>
      <c r="G13" s="266"/>
    </row>
    <row r="14" spans="1:7" ht="27" customHeight="1">
      <c r="A14" s="266"/>
      <c r="B14" s="266"/>
      <c r="C14" s="266"/>
      <c r="D14" s="266"/>
      <c r="E14" s="266"/>
      <c r="F14" s="266"/>
      <c r="G14" s="266"/>
    </row>
    <row r="15" spans="1:7" ht="15.75">
      <c r="A15" s="267" t="s">
        <v>68</v>
      </c>
      <c r="B15" s="267"/>
      <c r="C15" s="267"/>
      <c r="D15" s="267"/>
      <c r="E15" s="267"/>
      <c r="F15" s="267"/>
      <c r="G15" s="267"/>
    </row>
    <row r="16" spans="1:7" ht="15.75">
      <c r="A16" s="165"/>
    </row>
    <row r="17" spans="1:7" ht="103.5" customHeight="1">
      <c r="A17" s="266" t="s">
        <v>69</v>
      </c>
      <c r="B17" s="266"/>
      <c r="C17" s="266"/>
      <c r="D17" s="266"/>
      <c r="E17" s="266"/>
      <c r="F17" s="266"/>
      <c r="G17" s="266"/>
    </row>
    <row r="18" spans="1:7" ht="15.75" customHeight="1">
      <c r="A18" s="266" t="s">
        <v>167</v>
      </c>
      <c r="B18" s="266"/>
      <c r="C18" s="266"/>
      <c r="D18" s="266"/>
      <c r="E18" s="266"/>
      <c r="F18" s="266"/>
      <c r="G18" s="266"/>
    </row>
    <row r="19" spans="1:7">
      <c r="A19" s="266"/>
      <c r="B19" s="266"/>
      <c r="C19" s="266"/>
      <c r="D19" s="266"/>
      <c r="E19" s="266"/>
      <c r="F19" s="266"/>
      <c r="G19" s="266"/>
    </row>
    <row r="20" spans="1:7">
      <c r="A20" s="266"/>
      <c r="B20" s="266"/>
      <c r="C20" s="266"/>
      <c r="D20" s="266"/>
      <c r="E20" s="266"/>
      <c r="F20" s="266"/>
      <c r="G20" s="266"/>
    </row>
    <row r="21" spans="1:7">
      <c r="A21" s="266"/>
      <c r="B21" s="266"/>
      <c r="C21" s="266"/>
      <c r="D21" s="266"/>
      <c r="E21" s="266"/>
      <c r="F21" s="266"/>
      <c r="G21" s="266"/>
    </row>
    <row r="22" spans="1:7" ht="15.75">
      <c r="A22" s="268" t="s">
        <v>70</v>
      </c>
      <c r="B22" s="268"/>
      <c r="C22" s="268"/>
      <c r="D22" s="268"/>
      <c r="E22" s="268"/>
      <c r="F22" s="268"/>
      <c r="G22" s="268"/>
    </row>
    <row r="23" spans="1:7" ht="15.75">
      <c r="A23" s="165"/>
    </row>
    <row r="24" spans="1:7">
      <c r="A24" s="266" t="s">
        <v>154</v>
      </c>
      <c r="B24" s="266"/>
      <c r="C24" s="266"/>
      <c r="D24" s="266"/>
      <c r="E24" s="266"/>
      <c r="F24" s="266"/>
      <c r="G24" s="266"/>
    </row>
    <row r="25" spans="1:7" ht="33" customHeight="1">
      <c r="A25" s="266"/>
      <c r="B25" s="266"/>
      <c r="C25" s="266"/>
      <c r="D25" s="266"/>
      <c r="E25" s="266"/>
      <c r="F25" s="266"/>
      <c r="G25" s="266"/>
    </row>
    <row r="26" spans="1:7" ht="15.75">
      <c r="A26" s="267" t="s">
        <v>71</v>
      </c>
      <c r="B26" s="267"/>
      <c r="C26" s="267"/>
      <c r="D26" s="267"/>
      <c r="E26" s="267"/>
      <c r="F26" s="267"/>
      <c r="G26" s="267"/>
    </row>
    <row r="27" spans="1:7" ht="15.75">
      <c r="A27" s="165"/>
    </row>
    <row r="28" spans="1:7" ht="84.75" customHeight="1">
      <c r="A28" s="262" t="s">
        <v>155</v>
      </c>
      <c r="B28" s="262"/>
      <c r="C28" s="262"/>
      <c r="D28" s="262"/>
      <c r="E28" s="262"/>
      <c r="F28" s="262"/>
      <c r="G28" s="262"/>
    </row>
    <row r="29" spans="1:7" ht="15.75">
      <c r="A29" s="263" t="s">
        <v>72</v>
      </c>
      <c r="B29" s="263"/>
      <c r="C29" s="263"/>
      <c r="D29" s="263"/>
    </row>
    <row r="30" spans="1:7">
      <c r="A30" s="262"/>
      <c r="B30" s="262"/>
      <c r="C30" s="262"/>
      <c r="D30" s="262"/>
      <c r="E30" s="262"/>
      <c r="F30" s="262"/>
      <c r="G30" s="262"/>
    </row>
    <row r="31" spans="1:7">
      <c r="A31" s="262"/>
      <c r="B31" s="262"/>
      <c r="C31" s="262"/>
      <c r="D31" s="262"/>
      <c r="E31" s="262"/>
      <c r="F31" s="262"/>
      <c r="G31" s="262"/>
    </row>
    <row r="32" spans="1:7" ht="15.75">
      <c r="A32" s="263" t="s">
        <v>73</v>
      </c>
      <c r="B32" s="263"/>
      <c r="C32" s="263"/>
      <c r="D32" s="263"/>
      <c r="E32" s="263"/>
      <c r="F32" s="263"/>
      <c r="G32" s="263"/>
    </row>
    <row r="33" spans="1:7" ht="15.75" customHeight="1">
      <c r="A33" s="264"/>
      <c r="B33" s="264"/>
      <c r="C33" s="264"/>
      <c r="D33" s="264"/>
      <c r="E33" s="264"/>
      <c r="F33" s="264"/>
      <c r="G33" s="264"/>
    </row>
    <row r="34" spans="1:7" ht="32.25" customHeight="1">
      <c r="A34" s="264"/>
      <c r="B34" s="264"/>
      <c r="C34" s="264"/>
      <c r="D34" s="264"/>
      <c r="E34" s="264"/>
      <c r="F34" s="264"/>
      <c r="G34" s="264"/>
    </row>
    <row r="35" spans="1:7" ht="15.75">
      <c r="A35" s="263" t="s">
        <v>74</v>
      </c>
      <c r="B35" s="263"/>
      <c r="C35" s="263"/>
      <c r="D35" s="263"/>
      <c r="E35" s="263"/>
      <c r="F35" s="263"/>
      <c r="G35" s="263"/>
    </row>
    <row r="36" spans="1:7" ht="32.25" customHeight="1">
      <c r="A36" s="262"/>
      <c r="B36" s="262"/>
      <c r="C36" s="262"/>
      <c r="D36" s="262"/>
      <c r="E36" s="262"/>
      <c r="F36" s="262"/>
      <c r="G36" s="262"/>
    </row>
    <row r="37" spans="1:7" ht="15.75">
      <c r="A37" s="263" t="s">
        <v>75</v>
      </c>
      <c r="B37" s="263"/>
      <c r="C37" s="263"/>
      <c r="D37" s="263"/>
      <c r="E37" s="263"/>
      <c r="F37" s="263"/>
      <c r="G37" s="263"/>
    </row>
    <row r="38" spans="1:7" ht="15">
      <c r="A38" s="262"/>
      <c r="B38" s="262"/>
      <c r="C38" s="262"/>
      <c r="D38" s="262"/>
      <c r="E38" s="262"/>
      <c r="F38" s="262"/>
      <c r="G38" s="262"/>
    </row>
    <row r="39" spans="1:7" ht="15">
      <c r="A39" s="262"/>
      <c r="B39" s="262"/>
      <c r="C39" s="262"/>
      <c r="D39" s="262"/>
      <c r="E39" s="262"/>
      <c r="F39" s="262"/>
      <c r="G39" s="262"/>
    </row>
    <row r="40" spans="1:7" ht="15">
      <c r="A40" s="262"/>
      <c r="B40" s="262"/>
      <c r="C40" s="262"/>
      <c r="D40" s="262"/>
      <c r="E40" s="262"/>
      <c r="F40" s="262"/>
      <c r="G40" s="262"/>
    </row>
    <row r="41" spans="1:7" ht="15">
      <c r="A41" s="262"/>
      <c r="B41" s="262"/>
      <c r="C41" s="262"/>
      <c r="D41" s="262"/>
      <c r="E41" s="262"/>
      <c r="F41" s="262"/>
      <c r="G41" s="262"/>
    </row>
    <row r="42" spans="1:7">
      <c r="A42" s="262"/>
      <c r="B42" s="262"/>
      <c r="C42" s="262"/>
      <c r="D42" s="262"/>
      <c r="E42" s="262"/>
      <c r="F42" s="262"/>
      <c r="G42" s="262"/>
    </row>
    <row r="43" spans="1:7">
      <c r="A43" s="262"/>
      <c r="B43" s="262"/>
      <c r="C43" s="262"/>
      <c r="D43" s="262"/>
      <c r="E43" s="262"/>
      <c r="F43" s="262"/>
      <c r="G43" s="262"/>
    </row>
    <row r="44" spans="1:7" ht="15.75">
      <c r="A44" s="268" t="s">
        <v>76</v>
      </c>
      <c r="B44" s="268"/>
      <c r="C44" s="268"/>
      <c r="D44" s="268"/>
      <c r="E44" s="268"/>
      <c r="F44" s="268"/>
      <c r="G44" s="268"/>
    </row>
    <row r="45" spans="1:7">
      <c r="A45" s="232"/>
      <c r="B45" s="232"/>
    </row>
    <row r="46" spans="1:7" ht="30">
      <c r="B46" s="79"/>
      <c r="C46" s="115" t="s">
        <v>77</v>
      </c>
      <c r="D46" s="116" t="s">
        <v>78</v>
      </c>
    </row>
    <row r="47" spans="1:7">
      <c r="B47" s="79" t="s">
        <v>79</v>
      </c>
      <c r="C47" s="25"/>
      <c r="D47" s="25"/>
    </row>
    <row r="48" spans="1:7">
      <c r="B48" s="79" t="s">
        <v>80</v>
      </c>
      <c r="C48" s="25"/>
      <c r="D48" s="25"/>
    </row>
    <row r="49" spans="1:5">
      <c r="A49" s="232"/>
      <c r="B49" s="232"/>
    </row>
    <row r="50" spans="1:5" ht="15.75">
      <c r="A50" s="75" t="s">
        <v>168</v>
      </c>
    </row>
    <row r="52" spans="1:5" ht="45">
      <c r="A52" s="116" t="s">
        <v>81</v>
      </c>
      <c r="B52" s="116" t="s">
        <v>82</v>
      </c>
      <c r="C52" s="116" t="s">
        <v>83</v>
      </c>
      <c r="D52" s="116" t="s">
        <v>84</v>
      </c>
      <c r="E52" s="116" t="s">
        <v>85</v>
      </c>
    </row>
    <row r="53" spans="1:5">
      <c r="A53" s="78" t="s">
        <v>86</v>
      </c>
      <c r="B53" s="78" t="s">
        <v>57</v>
      </c>
      <c r="C53" s="117"/>
      <c r="D53" s="117"/>
      <c r="E53" s="118"/>
    </row>
    <row r="54" spans="1:5">
      <c r="A54" s="78" t="s">
        <v>87</v>
      </c>
      <c r="B54" s="78" t="s">
        <v>57</v>
      </c>
      <c r="C54" s="117"/>
      <c r="D54" s="117"/>
      <c r="E54" s="118"/>
    </row>
    <row r="56" spans="1:5" ht="15.75">
      <c r="A56" s="73"/>
    </row>
    <row r="57" spans="1:5" ht="15.75">
      <c r="A57" s="75" t="s">
        <v>169</v>
      </c>
    </row>
    <row r="58" spans="1:5" ht="15.75">
      <c r="A58" s="75"/>
    </row>
    <row r="59" spans="1:5" ht="15">
      <c r="A59" s="74" t="s">
        <v>88</v>
      </c>
    </row>
    <row r="61" spans="1:5" ht="15.75">
      <c r="A61" s="75" t="s">
        <v>170</v>
      </c>
    </row>
    <row r="62" spans="1:5" ht="15.75">
      <c r="A62" s="73"/>
    </row>
    <row r="63" spans="1:5" ht="15">
      <c r="A63" s="76" t="s">
        <v>177</v>
      </c>
    </row>
    <row r="64" spans="1:5" ht="15">
      <c r="A64" s="76"/>
    </row>
    <row r="65" spans="1:5" ht="15">
      <c r="A65" s="76" t="s">
        <v>171</v>
      </c>
    </row>
    <row r="66" spans="1:5" ht="15">
      <c r="A66" s="76"/>
    </row>
    <row r="67" spans="1:5" ht="15">
      <c r="A67" s="76" t="s">
        <v>172</v>
      </c>
    </row>
    <row r="68" spans="1:5">
      <c r="A68" s="233"/>
    </row>
    <row r="69" spans="1:5" ht="45">
      <c r="A69" s="115" t="s">
        <v>89</v>
      </c>
      <c r="B69" s="116" t="s">
        <v>82</v>
      </c>
      <c r="C69" s="116" t="s">
        <v>83</v>
      </c>
      <c r="D69" s="116" t="s">
        <v>84</v>
      </c>
      <c r="E69" s="116" t="s">
        <v>85</v>
      </c>
    </row>
    <row r="70" spans="1:5">
      <c r="A70" s="119" t="s">
        <v>90</v>
      </c>
      <c r="B70" s="78" t="s">
        <v>57</v>
      </c>
      <c r="C70" s="239"/>
      <c r="D70" s="239"/>
      <c r="E70" s="239"/>
    </row>
    <row r="71" spans="1:5">
      <c r="A71" s="119" t="s">
        <v>146</v>
      </c>
      <c r="B71" s="78" t="s">
        <v>57</v>
      </c>
      <c r="C71" s="239"/>
      <c r="D71" s="239"/>
      <c r="E71" s="239"/>
    </row>
    <row r="72" spans="1:5">
      <c r="A72" s="119" t="s">
        <v>91</v>
      </c>
      <c r="B72" s="78" t="s">
        <v>57</v>
      </c>
      <c r="C72" s="239"/>
      <c r="D72" s="239"/>
      <c r="E72" s="239"/>
    </row>
    <row r="73" spans="1:5" ht="15">
      <c r="A73" s="115" t="s">
        <v>92</v>
      </c>
      <c r="B73" s="121"/>
      <c r="C73" s="240">
        <f>SUM(C70:C72)</f>
        <v>0</v>
      </c>
      <c r="D73" s="240"/>
      <c r="E73" s="240">
        <f>+SUM(E70:E72)</f>
        <v>0</v>
      </c>
    </row>
    <row r="74" spans="1:5" ht="15">
      <c r="A74" s="234"/>
      <c r="B74" s="235"/>
      <c r="C74" s="236"/>
      <c r="D74" s="234"/>
      <c r="E74" s="237"/>
    </row>
    <row r="75" spans="1:5">
      <c r="A75" s="233"/>
    </row>
    <row r="76" spans="1:5" ht="15.75">
      <c r="A76" s="75" t="s">
        <v>173</v>
      </c>
    </row>
    <row r="77" spans="1:5">
      <c r="A77" s="233"/>
    </row>
    <row r="78" spans="1:5" ht="30">
      <c r="A78" s="115" t="s">
        <v>93</v>
      </c>
      <c r="B78" s="115" t="s">
        <v>94</v>
      </c>
      <c r="C78" s="116" t="s">
        <v>95</v>
      </c>
      <c r="D78" s="116" t="s">
        <v>96</v>
      </c>
    </row>
    <row r="79" spans="1:5" ht="15">
      <c r="A79" s="122" t="s">
        <v>97</v>
      </c>
      <c r="B79" s="123"/>
      <c r="C79" s="124"/>
      <c r="D79" s="125"/>
    </row>
    <row r="80" spans="1:5">
      <c r="A80" s="126" t="s">
        <v>98</v>
      </c>
      <c r="B80" s="127"/>
      <c r="C80" s="128"/>
      <c r="D80" s="129"/>
    </row>
    <row r="81" spans="1:4">
      <c r="A81" s="126" t="s">
        <v>99</v>
      </c>
      <c r="B81" s="127"/>
      <c r="C81" s="128"/>
      <c r="D81" s="129"/>
    </row>
    <row r="82" spans="1:4">
      <c r="A82" s="126" t="s">
        <v>100</v>
      </c>
      <c r="B82" s="127"/>
      <c r="C82" s="128"/>
      <c r="D82" s="129"/>
    </row>
    <row r="83" spans="1:4" ht="15">
      <c r="A83" s="130" t="s">
        <v>101</v>
      </c>
      <c r="B83" s="127"/>
      <c r="C83" s="131"/>
      <c r="D83" s="129"/>
    </row>
    <row r="84" spans="1:4">
      <c r="A84" s="126" t="s">
        <v>102</v>
      </c>
      <c r="B84" s="127"/>
      <c r="C84" s="128"/>
      <c r="D84" s="129"/>
    </row>
    <row r="85" spans="1:4">
      <c r="A85" s="126" t="s">
        <v>103</v>
      </c>
      <c r="B85" s="127"/>
      <c r="C85" s="128"/>
      <c r="D85" s="129"/>
    </row>
    <row r="86" spans="1:4">
      <c r="A86" s="126" t="s">
        <v>104</v>
      </c>
      <c r="B86" s="127"/>
      <c r="C86" s="128"/>
      <c r="D86" s="129"/>
    </row>
    <row r="87" spans="1:4" ht="15">
      <c r="A87" s="130" t="s">
        <v>105</v>
      </c>
      <c r="B87" s="127"/>
      <c r="C87" s="131"/>
      <c r="D87" s="129"/>
    </row>
    <row r="88" spans="1:4">
      <c r="A88" s="126" t="s">
        <v>106</v>
      </c>
      <c r="B88" s="127"/>
      <c r="C88" s="132"/>
      <c r="D88" s="129"/>
    </row>
    <row r="89" spans="1:4">
      <c r="A89" s="126" t="s">
        <v>107</v>
      </c>
      <c r="B89" s="127"/>
      <c r="C89" s="132"/>
      <c r="D89" s="129"/>
    </row>
    <row r="90" spans="1:4">
      <c r="A90" s="126" t="s">
        <v>108</v>
      </c>
      <c r="B90" s="127"/>
      <c r="C90" s="132"/>
      <c r="D90" s="129"/>
    </row>
    <row r="91" spans="1:4" ht="15">
      <c r="A91" s="130" t="s">
        <v>109</v>
      </c>
      <c r="B91" s="127"/>
      <c r="C91" s="131"/>
      <c r="D91" s="129"/>
    </row>
    <row r="92" spans="1:4">
      <c r="A92" s="126" t="s">
        <v>110</v>
      </c>
      <c r="B92" s="133"/>
      <c r="C92" s="132"/>
      <c r="D92" s="129"/>
    </row>
    <row r="93" spans="1:4">
      <c r="A93" s="126" t="s">
        <v>111</v>
      </c>
      <c r="B93" s="127"/>
      <c r="C93" s="132"/>
      <c r="D93" s="129"/>
    </row>
    <row r="94" spans="1:4">
      <c r="A94" s="134" t="s">
        <v>112</v>
      </c>
      <c r="B94" s="135"/>
      <c r="C94" s="136"/>
      <c r="D94" s="137"/>
    </row>
    <row r="97" spans="1:3" ht="15.75">
      <c r="A97" s="73" t="s">
        <v>113</v>
      </c>
    </row>
    <row r="98" spans="1:3" ht="15.75">
      <c r="A98" s="73"/>
    </row>
    <row r="99" spans="1:3" ht="15.75">
      <c r="A99" s="77" t="s">
        <v>114</v>
      </c>
    </row>
    <row r="101" spans="1:3" ht="15">
      <c r="A101" s="74" t="s">
        <v>115</v>
      </c>
    </row>
    <row r="103" spans="1:3" ht="15">
      <c r="A103" s="270" t="s">
        <v>38</v>
      </c>
      <c r="B103" s="271"/>
      <c r="C103" s="272"/>
    </row>
    <row r="104" spans="1:3" ht="30">
      <c r="A104" s="115" t="s">
        <v>15</v>
      </c>
      <c r="B104" s="116" t="s">
        <v>178</v>
      </c>
      <c r="C104" s="116" t="s">
        <v>179</v>
      </c>
    </row>
    <row r="105" spans="1:3">
      <c r="A105" s="119" t="s">
        <v>116</v>
      </c>
      <c r="B105" s="239"/>
      <c r="C105" s="239"/>
    </row>
    <row r="106" spans="1:3" ht="15">
      <c r="A106" s="121" t="s">
        <v>117</v>
      </c>
      <c r="B106" s="239"/>
      <c r="C106" s="239"/>
    </row>
    <row r="107" spans="1:3" ht="15">
      <c r="A107" s="121" t="s">
        <v>92</v>
      </c>
      <c r="B107" s="240">
        <f>+SUM(B105:B106)</f>
        <v>0</v>
      </c>
      <c r="C107" s="240">
        <f>+SUM(C105:C106)</f>
        <v>0</v>
      </c>
    </row>
    <row r="108" spans="1:3" ht="15">
      <c r="A108" s="235"/>
      <c r="B108" s="236"/>
      <c r="C108" s="236"/>
    </row>
    <row r="109" spans="1:3" ht="15">
      <c r="A109" s="235"/>
      <c r="B109" s="236"/>
      <c r="C109" s="236"/>
    </row>
    <row r="110" spans="1:3" ht="15">
      <c r="A110" s="235"/>
      <c r="B110" s="236"/>
      <c r="C110" s="236"/>
    </row>
    <row r="111" spans="1:3" ht="15">
      <c r="A111" s="270" t="s">
        <v>148</v>
      </c>
      <c r="B111" s="271"/>
      <c r="C111" s="272"/>
    </row>
    <row r="112" spans="1:3" ht="15">
      <c r="A112" s="138" t="s">
        <v>147</v>
      </c>
      <c r="B112" s="239"/>
      <c r="C112" s="239"/>
    </row>
    <row r="113" spans="1:3" ht="15">
      <c r="A113" s="121" t="s">
        <v>158</v>
      </c>
      <c r="B113" s="239"/>
      <c r="C113" s="239"/>
    </row>
    <row r="114" spans="1:3" ht="15">
      <c r="A114" s="121" t="s">
        <v>92</v>
      </c>
      <c r="B114" s="240">
        <f>SUM(B112:B113)</f>
        <v>0</v>
      </c>
      <c r="C114" s="240">
        <f>SUM(C112:C113)</f>
        <v>0</v>
      </c>
    </row>
    <row r="115" spans="1:3" ht="15">
      <c r="A115" s="58" t="s">
        <v>159</v>
      </c>
      <c r="B115" s="236"/>
      <c r="C115" s="236"/>
    </row>
    <row r="116" spans="1:3" ht="15.75">
      <c r="A116" s="77" t="s">
        <v>144</v>
      </c>
      <c r="B116" s="236"/>
      <c r="C116" s="236"/>
    </row>
    <row r="117" spans="1:3" ht="15.75">
      <c r="A117" s="77"/>
      <c r="B117" s="236"/>
      <c r="C117" s="236"/>
    </row>
    <row r="118" spans="1:3" ht="15">
      <c r="A118" s="238" t="s">
        <v>145</v>
      </c>
      <c r="B118" s="236"/>
      <c r="C118" s="236"/>
    </row>
    <row r="120" spans="1:3" ht="15.75">
      <c r="A120" s="77" t="s">
        <v>118</v>
      </c>
    </row>
    <row r="121" spans="1:3" ht="15.75">
      <c r="A121" s="77"/>
    </row>
    <row r="122" spans="1:3" ht="15.75">
      <c r="A122" s="77"/>
    </row>
    <row r="123" spans="1:3" ht="15">
      <c r="A123" s="270" t="s">
        <v>89</v>
      </c>
      <c r="B123" s="271" t="s">
        <v>77</v>
      </c>
      <c r="C123" s="272" t="s">
        <v>78</v>
      </c>
    </row>
    <row r="124" spans="1:3">
      <c r="A124" s="273" t="s">
        <v>149</v>
      </c>
      <c r="B124" s="274"/>
      <c r="C124" s="139"/>
    </row>
    <row r="125" spans="1:3">
      <c r="A125" s="275"/>
      <c r="B125" s="276"/>
      <c r="C125" s="139"/>
    </row>
    <row r="126" spans="1:3" ht="17.25" customHeight="1">
      <c r="A126" s="77"/>
    </row>
    <row r="127" spans="1:3" ht="12" customHeight="1">
      <c r="A127" s="265" t="s">
        <v>150</v>
      </c>
      <c r="B127" s="265"/>
    </row>
    <row r="129" spans="1:3" ht="15">
      <c r="A129" s="115" t="s">
        <v>89</v>
      </c>
      <c r="B129" s="115" t="s">
        <v>77</v>
      </c>
      <c r="C129" s="115" t="s">
        <v>78</v>
      </c>
    </row>
    <row r="130" spans="1:3">
      <c r="A130" s="279" t="s">
        <v>119</v>
      </c>
      <c r="B130" s="277"/>
      <c r="C130" s="277"/>
    </row>
    <row r="131" spans="1:3">
      <c r="A131" s="279"/>
      <c r="B131" s="278"/>
      <c r="C131" s="278"/>
    </row>
    <row r="132" spans="1:3" ht="15">
      <c r="A132" s="115" t="s">
        <v>92</v>
      </c>
      <c r="B132" s="240">
        <f>+SUM(B130:B131)</f>
        <v>0</v>
      </c>
      <c r="C132" s="240">
        <f>+SUM(C130:C131)</f>
        <v>0</v>
      </c>
    </row>
    <row r="134" spans="1:3" ht="15.75">
      <c r="A134" s="77" t="s">
        <v>151</v>
      </c>
    </row>
    <row r="136" spans="1:3" ht="15">
      <c r="A136" s="140" t="s">
        <v>120</v>
      </c>
    </row>
    <row r="137" spans="1:3" ht="15">
      <c r="A137" s="115" t="s">
        <v>121</v>
      </c>
      <c r="B137" s="141">
        <v>44196</v>
      </c>
      <c r="C137" s="141">
        <v>43830</v>
      </c>
    </row>
    <row r="138" spans="1:3">
      <c r="A138" s="119" t="s">
        <v>122</v>
      </c>
      <c r="B138" s="120"/>
      <c r="C138" s="120"/>
    </row>
    <row r="139" spans="1:3">
      <c r="A139" s="119" t="s">
        <v>123</v>
      </c>
      <c r="B139" s="120"/>
      <c r="C139" s="120"/>
    </row>
    <row r="140" spans="1:3" ht="15">
      <c r="A140" s="115" t="s">
        <v>92</v>
      </c>
      <c r="B140" s="240">
        <f>+SUM(B138:B139)</f>
        <v>0</v>
      </c>
      <c r="C140" s="240">
        <f>+SUM(C138:C139)</f>
        <v>0</v>
      </c>
    </row>
    <row r="143" spans="1:3" ht="15.75">
      <c r="A143" s="77" t="s">
        <v>152</v>
      </c>
    </row>
    <row r="144" spans="1:3" ht="15">
      <c r="A144" s="140" t="s">
        <v>124</v>
      </c>
    </row>
    <row r="145" spans="1:3" ht="15">
      <c r="A145" s="115" t="s">
        <v>121</v>
      </c>
      <c r="B145" s="141">
        <v>44196</v>
      </c>
      <c r="C145" s="141">
        <v>43830</v>
      </c>
    </row>
    <row r="146" spans="1:3">
      <c r="A146" s="119" t="s">
        <v>125</v>
      </c>
      <c r="B146" s="120"/>
      <c r="C146" s="120"/>
    </row>
    <row r="147" spans="1:3">
      <c r="A147" s="119" t="s">
        <v>153</v>
      </c>
      <c r="B147" s="120"/>
      <c r="C147" s="120"/>
    </row>
    <row r="148" spans="1:3">
      <c r="A148" s="119" t="s">
        <v>126</v>
      </c>
      <c r="B148" s="120"/>
      <c r="C148" s="120"/>
    </row>
    <row r="149" spans="1:3" ht="15">
      <c r="A149" s="115" t="s">
        <v>92</v>
      </c>
      <c r="B149" s="240">
        <f>+SUM(B146:B148)</f>
        <v>0</v>
      </c>
      <c r="C149" s="240">
        <f>+SUM(C146:C148)</f>
        <v>0</v>
      </c>
    </row>
    <row r="152" spans="1:3" ht="15.75">
      <c r="A152" s="84" t="s">
        <v>156</v>
      </c>
    </row>
    <row r="154" spans="1:3" ht="15" customHeight="1">
      <c r="A154" s="269" t="s">
        <v>157</v>
      </c>
      <c r="B154" s="269"/>
      <c r="C154" s="269"/>
    </row>
    <row r="155" spans="1:3">
      <c r="A155" s="269"/>
      <c r="B155" s="269"/>
      <c r="C155" s="269"/>
    </row>
    <row r="156" spans="1:3">
      <c r="A156" s="269"/>
      <c r="B156" s="269"/>
      <c r="C156" s="269"/>
    </row>
    <row r="157" spans="1:3">
      <c r="A157" s="269"/>
      <c r="B157" s="269"/>
      <c r="C157" s="269"/>
    </row>
    <row r="158" spans="1:3">
      <c r="A158" s="269"/>
      <c r="B158" s="269"/>
      <c r="C158" s="269"/>
    </row>
    <row r="159" spans="1:3">
      <c r="A159" s="269"/>
      <c r="B159" s="269"/>
      <c r="C159" s="269"/>
    </row>
    <row r="160" spans="1:3">
      <c r="A160" s="269"/>
      <c r="B160" s="269"/>
      <c r="C160" s="269"/>
    </row>
    <row r="161" spans="1:3">
      <c r="A161" s="269"/>
      <c r="B161" s="269"/>
      <c r="C161" s="269"/>
    </row>
    <row r="162" spans="1:3">
      <c r="A162" s="269"/>
      <c r="B162" s="269"/>
      <c r="C162" s="269"/>
    </row>
    <row r="163" spans="1:3">
      <c r="A163" s="269"/>
      <c r="B163" s="269"/>
      <c r="C163" s="269"/>
    </row>
    <row r="164" spans="1:3">
      <c r="A164" s="269"/>
      <c r="B164" s="269"/>
      <c r="C164" s="269"/>
    </row>
    <row r="165" spans="1:3" ht="11.25" customHeight="1">
      <c r="A165" s="269"/>
      <c r="B165" s="269"/>
      <c r="C165" s="269"/>
    </row>
    <row r="166" spans="1:3" ht="40.5" customHeight="1"/>
  </sheetData>
  <mergeCells count="38">
    <mergeCell ref="A12:G12"/>
    <mergeCell ref="A127:B127"/>
    <mergeCell ref="A154:C165"/>
    <mergeCell ref="A111:C111"/>
    <mergeCell ref="A123:C123"/>
    <mergeCell ref="A124:B125"/>
    <mergeCell ref="B130:B131"/>
    <mergeCell ref="C130:C131"/>
    <mergeCell ref="A103:C103"/>
    <mergeCell ref="A130:A131"/>
    <mergeCell ref="A39:G39"/>
    <mergeCell ref="A26:G26"/>
    <mergeCell ref="A40:G40"/>
    <mergeCell ref="A41:G41"/>
    <mergeCell ref="A42:G43"/>
    <mergeCell ref="A44:G44"/>
    <mergeCell ref="A2:G2"/>
    <mergeCell ref="A3:G3"/>
    <mergeCell ref="A5:G5"/>
    <mergeCell ref="A37:G37"/>
    <mergeCell ref="A38:G38"/>
    <mergeCell ref="A28:G28"/>
    <mergeCell ref="A6:G7"/>
    <mergeCell ref="A9:G9"/>
    <mergeCell ref="A10:G11"/>
    <mergeCell ref="A13:G14"/>
    <mergeCell ref="A15:G15"/>
    <mergeCell ref="A17:G17"/>
    <mergeCell ref="A18:G19"/>
    <mergeCell ref="A20:G21"/>
    <mergeCell ref="A22:G22"/>
    <mergeCell ref="A24:G25"/>
    <mergeCell ref="A36:G36"/>
    <mergeCell ref="A29:D29"/>
    <mergeCell ref="A30:G31"/>
    <mergeCell ref="A32:G32"/>
    <mergeCell ref="A33:G34"/>
    <mergeCell ref="A35:G35"/>
  </mergeCells>
  <hyperlinks>
    <hyperlink ref="A118" location="'11'!A1" display="Ver Cuadro" xr:uid="{00000000-0004-0000-0A00-000000000000}"/>
  </hyperlinks>
  <pageMargins left="0.7" right="0.7" top="0.75" bottom="0.75" header="0.3" footer="0.3"/>
  <pageSetup scale="3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O12"/>
  <sheetViews>
    <sheetView showGridLines="0" zoomScale="85" zoomScaleNormal="85" workbookViewId="0">
      <pane xSplit="1" ySplit="3" topLeftCell="B4" activePane="bottomRight" state="frozen"/>
      <selection pane="topRight" activeCell="B1" sqref="B1"/>
      <selection pane="bottomLeft" activeCell="A4" sqref="A4"/>
      <selection pane="bottomRight"/>
    </sheetView>
  </sheetViews>
  <sheetFormatPr baseColWidth="10" defaultRowHeight="15"/>
  <cols>
    <col min="1" max="1" width="22.42578125" bestFit="1" customWidth="1"/>
    <col min="2" max="2" width="7.5703125" bestFit="1" customWidth="1"/>
    <col min="3" max="3" width="7.140625" bestFit="1" customWidth="1"/>
    <col min="4" max="4" width="5.28515625" bestFit="1" customWidth="1"/>
    <col min="5" max="5" width="12.7109375" bestFit="1" customWidth="1"/>
    <col min="6" max="6" width="15.5703125" bestFit="1" customWidth="1"/>
    <col min="7" max="7" width="8.42578125" bestFit="1" customWidth="1"/>
    <col min="8" max="8" width="7.140625" bestFit="1" customWidth="1"/>
    <col min="9" max="9" width="14.140625" bestFit="1" customWidth="1"/>
    <col min="10" max="10" width="13.85546875" bestFit="1" customWidth="1"/>
    <col min="11" max="11" width="13.140625" bestFit="1" customWidth="1"/>
  </cols>
  <sheetData>
    <row r="2" spans="1:15" ht="15.75">
      <c r="A2" s="280" t="str">
        <f>+"4-2 COMPOSICIÓN DE LAS INVERSIONES DEL FONDO MUTUO INCOME PCO DÓLARES AMERICANOS CORRESPONDIENTE AL "&amp;UPPER(TEXT(indice!O3,"DD \D\E MMMM \D\E aaaa"))</f>
        <v>4-2 COMPOSICIÓN DE LAS INVERSIONES DEL FONDO MUTUO INCOME PCO DÓLARES AMERICANOS CORRESPONDIENTE AL 31 DE DICIEMBRE DE 2020</v>
      </c>
      <c r="B2" s="281"/>
      <c r="C2" s="281"/>
      <c r="D2" s="281"/>
      <c r="E2" s="281"/>
      <c r="F2" s="281"/>
      <c r="G2" s="281"/>
      <c r="H2" s="281"/>
      <c r="I2" s="281"/>
      <c r="J2" s="241"/>
      <c r="K2" s="241"/>
      <c r="L2" s="241"/>
      <c r="M2" s="241"/>
      <c r="N2" s="241"/>
      <c r="O2" s="241"/>
    </row>
    <row r="3" spans="1:15" ht="56.25">
      <c r="A3" s="82" t="s">
        <v>128</v>
      </c>
      <c r="B3" s="82" t="s">
        <v>129</v>
      </c>
      <c r="C3" s="82" t="s">
        <v>132</v>
      </c>
      <c r="D3" s="82" t="s">
        <v>133</v>
      </c>
      <c r="E3" s="82" t="s">
        <v>134</v>
      </c>
      <c r="F3" s="82" t="s">
        <v>130</v>
      </c>
      <c r="G3" s="82" t="s">
        <v>135</v>
      </c>
      <c r="H3" s="82" t="s">
        <v>136</v>
      </c>
      <c r="I3" s="82" t="s">
        <v>137</v>
      </c>
      <c r="J3" s="82" t="s">
        <v>138</v>
      </c>
      <c r="K3" s="82" t="s">
        <v>139</v>
      </c>
      <c r="L3" s="82" t="s">
        <v>140</v>
      </c>
      <c r="M3" s="82" t="s">
        <v>141</v>
      </c>
      <c r="N3" s="82" t="s">
        <v>142</v>
      </c>
      <c r="O3" s="82" t="s">
        <v>143</v>
      </c>
    </row>
    <row r="4" spans="1:15">
      <c r="A4" s="110"/>
      <c r="B4" s="110"/>
      <c r="C4" s="110"/>
      <c r="D4" s="110"/>
      <c r="E4" s="110"/>
      <c r="F4" s="110"/>
      <c r="G4" s="110"/>
      <c r="H4" s="111"/>
      <c r="I4" s="111"/>
      <c r="J4" s="111"/>
      <c r="K4" s="111"/>
      <c r="L4" s="112"/>
      <c r="M4" s="113"/>
      <c r="N4" s="112"/>
      <c r="O4" s="112"/>
    </row>
    <row r="5" spans="1:15">
      <c r="A5" s="110"/>
      <c r="B5" s="110"/>
      <c r="C5" s="110"/>
      <c r="D5" s="110"/>
      <c r="E5" s="110"/>
      <c r="F5" s="110"/>
      <c r="G5" s="110"/>
      <c r="H5" s="111"/>
      <c r="I5" s="111"/>
      <c r="J5" s="111"/>
      <c r="K5" s="111"/>
      <c r="L5" s="112"/>
      <c r="M5" s="113"/>
      <c r="N5" s="112"/>
      <c r="O5" s="112"/>
    </row>
    <row r="6" spans="1:15">
      <c r="A6" s="110"/>
      <c r="B6" s="110"/>
      <c r="C6" s="110"/>
      <c r="D6" s="110"/>
      <c r="E6" s="110"/>
      <c r="F6" s="110"/>
      <c r="G6" s="110"/>
      <c r="H6" s="111"/>
      <c r="I6" s="111"/>
      <c r="J6" s="111"/>
      <c r="K6" s="111"/>
      <c r="L6" s="112"/>
      <c r="M6" s="113"/>
      <c r="N6" s="112"/>
      <c r="O6" s="112"/>
    </row>
    <row r="7" spans="1:15">
      <c r="A7" s="110"/>
      <c r="B7" s="110"/>
      <c r="C7" s="110"/>
      <c r="D7" s="110"/>
      <c r="E7" s="110"/>
      <c r="F7" s="110"/>
      <c r="G7" s="110"/>
      <c r="H7" s="111"/>
      <c r="I7" s="111"/>
      <c r="J7" s="111"/>
      <c r="K7" s="111"/>
      <c r="L7" s="112"/>
      <c r="M7" s="113"/>
      <c r="N7" s="112"/>
      <c r="O7" s="112"/>
    </row>
    <row r="8" spans="1:15">
      <c r="A8" s="110"/>
      <c r="B8" s="110"/>
      <c r="C8" s="110"/>
      <c r="D8" s="110"/>
      <c r="E8" s="110"/>
      <c r="F8" s="110"/>
      <c r="G8" s="110"/>
      <c r="H8" s="111"/>
      <c r="I8" s="111"/>
      <c r="J8" s="111"/>
      <c r="K8" s="111"/>
      <c r="L8" s="112"/>
      <c r="M8" s="113"/>
      <c r="N8" s="112"/>
      <c r="O8" s="112"/>
    </row>
    <row r="9" spans="1:15">
      <c r="A9" s="110"/>
      <c r="B9" s="110"/>
      <c r="C9" s="110"/>
      <c r="D9" s="110"/>
      <c r="E9" s="110"/>
      <c r="F9" s="110"/>
      <c r="G9" s="110"/>
      <c r="H9" s="111"/>
      <c r="I9" s="111"/>
      <c r="J9" s="111"/>
      <c r="K9" s="111"/>
      <c r="L9" s="112"/>
      <c r="M9" s="113"/>
      <c r="N9" s="112"/>
      <c r="O9" s="112"/>
    </row>
    <row r="10" spans="1:15">
      <c r="A10" s="85"/>
      <c r="C10" s="114"/>
    </row>
    <row r="12" spans="1:15">
      <c r="C12" t="s">
        <v>180</v>
      </c>
    </row>
  </sheetData>
  <mergeCells count="1">
    <mergeCell ref="A2:I2"/>
  </mergeCells>
  <pageMargins left="0.7" right="0.7" top="0.75" bottom="0.75" header="0.3" footer="0.3"/>
  <drawing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5" Type="http://schemas.openxmlformats.org/package/2006/relationships/digital-signature/signature" Target="sig5.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nH7YfdxU8Kx72KIhMSaYhKT2Vd3lx/MIfbulZ9HNXF8=</DigestValue>
    </Reference>
    <Reference Type="http://www.w3.org/2000/09/xmldsig#Object" URI="#idOfficeObject">
      <DigestMethod Algorithm="http://www.w3.org/2001/04/xmlenc#sha256"/>
      <DigestValue>Afs2rvLYX+DAYuvLTJXdOQUr2yJUimHd7i0FHqaXaWQ=</DigestValue>
    </Reference>
    <Reference Type="http://uri.etsi.org/01903#SignedProperties" URI="#idSignedProperties">
      <Transforms>
        <Transform Algorithm="http://www.w3.org/TR/2001/REC-xml-c14n-20010315"/>
      </Transforms>
      <DigestMethod Algorithm="http://www.w3.org/2001/04/xmlenc#sha256"/>
      <DigestValue>N/yA1LLq2KYU4K+uuGvodAdWSttjNaII00XwyxrMQrE=</DigestValue>
    </Reference>
    <Reference Type="http://www.w3.org/2000/09/xmldsig#Object" URI="#idValidSigLnImg">
      <DigestMethod Algorithm="http://www.w3.org/2001/04/xmlenc#sha256"/>
      <DigestValue>KAj43w4xbanGWbxS08nns06YNZFiEWsfkFqDShKqIG4=</DigestValue>
    </Reference>
    <Reference Type="http://www.w3.org/2000/09/xmldsig#Object" URI="#idInvalidSigLnImg">
      <DigestMethod Algorithm="http://www.w3.org/2001/04/xmlenc#sha256"/>
      <DigestValue>tODEOVDKiJK87kvHKA1YapU7oIAqRqbdTxMvjwH0MX8=</DigestValue>
    </Reference>
  </SignedInfo>
  <SignatureValue>3x4X7qceKMtxbvKqkzxeMgLP7A1feMI9NVU/3rOSEC6isi2CCqnI6ggHGJFKwkrpl+EolApVatnC
ABv/DhYk6CwWWh+rMi2OBAkXkOW5bQf8mb+/jivkWVig13oWeX1A7hoRMym9i2hIC4LAOIVMcDKQ
e1xRjR3KttYVD4EjmR3WLOwMn1UdVKAT6mAA2+m/dQGRBPrHiVDaUaeVL7qsHiTpuemuZ0OKTLU0
61SB6sI73OLnRI+qdyYxPw9z2f10K/zUlP9/OJjgrK81dJxu5CEQajv6QdPZgBh2jAzWATv0VybJ
1VyWMfwa8f76d3EJfLVonjZS95G7+VBmaoOGTA==</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q7NEoZVGa+F4RLf6pirQnhCS5RpxS3fEO7PDAZwBEWs=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WDiRxh+8C5gRcMa1r2D+mMhicPEa04YxsxcxrezpdoY=</DigestValue>
      </Reference>
      <Reference URI="/xl/media/image3.emf?ContentType=image/x-emf">
        <DigestMethod Algorithm="http://www.w3.org/2001/04/xmlenc#sha256"/>
        <DigestValue>eKZi7xmQ212xj2urTZd0YN+fK1aR3VHCzJC7tvsqHVY=</DigestValue>
      </Reference>
      <Reference URI="/xl/media/image4.emf?ContentType=image/x-emf">
        <DigestMethod Algorithm="http://www.w3.org/2001/04/xmlenc#sha256"/>
        <DigestValue>KlCRPa33s9cqx9EyluA2rcw6OAKCJjgKSIqOS4cJJ8Y=</DigestValue>
      </Reference>
      <Reference URI="/xl/media/image5.emf?ContentType=image/x-emf">
        <DigestMethod Algorithm="http://www.w3.org/2001/04/xmlenc#sha256"/>
        <DigestValue>bNh2Msf9cyWLWtEg+5dR/RZjVFYd6i/saEsst2B1CL4=</DigestValue>
      </Reference>
      <Reference URI="/xl/media/image6.emf?ContentType=image/x-emf">
        <DigestMethod Algorithm="http://www.w3.org/2001/04/xmlenc#sha256"/>
        <DigestValue>R4Dwuk1xY1ZCGK6+aEdlDbmFiyiUovXQxRIkwhTzJc0=</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ZEXJC2Alk68zuB7fgRdD4Ys2miv2UxpOavO5YA635Cw=</DigestValue>
      </Reference>
      <Reference URI="/xl/styles.xml?ContentType=application/vnd.openxmlformats-officedocument.spreadsheetml.styles+xml">
        <DigestMethod Algorithm="http://www.w3.org/2001/04/xmlenc#sha256"/>
        <DigestValue>kVjS8k66kiN9/hgCqZS+r8bcCssb5tcFHwdxfOcZ5y4=</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wJZpUhxLHm4RWGUymSUlEddPrGoO/eS/0tbLvFOwUzQ=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MfRCmWPxmmionX0useWZk7CQDXtrkqul8qBspYn88Ok=</DigestValue>
      </Reference>
      <Reference URI="/xl/worksheets/sheet2.xml?ContentType=application/vnd.openxmlformats-officedocument.spreadsheetml.worksheet+xml">
        <DigestMethod Algorithm="http://www.w3.org/2001/04/xmlenc#sha256"/>
        <DigestValue>GhZ1XJV5Tq1yiK5QjtNEYssF6IOPuwc2PJnyiw7a7vU=</DigestValue>
      </Reference>
      <Reference URI="/xl/worksheets/sheet3.xml?ContentType=application/vnd.openxmlformats-officedocument.spreadsheetml.worksheet+xml">
        <DigestMethod Algorithm="http://www.w3.org/2001/04/xmlenc#sha256"/>
        <DigestValue>b8TMFAahugiTz3Y0OfP9lwI9uQVsyQF7/v1a9NQMFB0=</DigestValue>
      </Reference>
      <Reference URI="/xl/worksheets/sheet4.xml?ContentType=application/vnd.openxmlformats-officedocument.spreadsheetml.worksheet+xml">
        <DigestMethod Algorithm="http://www.w3.org/2001/04/xmlenc#sha256"/>
        <DigestValue>XISWQXpVUt5RWhkUclJgaqp8ApgR8W06wts+OvSyxYM=</DigestValue>
      </Reference>
      <Reference URI="/xl/worksheets/sheet5.xml?ContentType=application/vnd.openxmlformats-officedocument.spreadsheetml.worksheet+xml">
        <DigestMethod Algorithm="http://www.w3.org/2001/04/xmlenc#sha256"/>
        <DigestValue>/tukj5fjzkLs4yVpTdPnv/+LiSSumt9iyazgHX0Bvg8=</DigestValue>
      </Reference>
      <Reference URI="/xl/worksheets/sheet6.xml?ContentType=application/vnd.openxmlformats-officedocument.spreadsheetml.worksheet+xml">
        <DigestMethod Algorithm="http://www.w3.org/2001/04/xmlenc#sha256"/>
        <DigestValue>Z1/wcm5BK9kbkNdp9xBFeNqryJrAmi5tOzaPrvTi6bI=</DigestValue>
      </Reference>
      <Reference URI="/xl/worksheets/sheet7.xml?ContentType=application/vnd.openxmlformats-officedocument.spreadsheetml.worksheet+xml">
        <DigestMethod Algorithm="http://www.w3.org/2001/04/xmlenc#sha256"/>
        <DigestValue>gKU8rZun/Jj8UJSDd/NBxMVoLooe6C7hG+NxK1u3aY4=</DigestValue>
      </Reference>
    </Manifest>
    <SignatureProperties>
      <SignatureProperty Id="idSignatureTime" Target="#idPackageSignature">
        <mdssi:SignatureTime xmlns:mdssi="http://schemas.openxmlformats.org/package/2006/digital-signature">
          <mdssi:Format>YYYY-MM-DDThh:mm:ssTZD</mdssi:Format>
          <mdssi:Value>2021-05-03T14:51:54Z</mdssi:Value>
        </mdssi:SignatureTime>
      </SignatureProperty>
    </SignatureProperties>
  </Object>
  <Object Id="idOfficeObject">
    <SignatureProperties>
      <SignatureProperty Id="idOfficeV1Details" Target="#idPackageSignature">
        <SignatureInfoV1 xmlns="http://schemas.microsoft.com/office/2006/digsig">
          <SetupID>{7DC8F027-56E1-4810-9404-6549F047484A}</SetupID>
          <SignatureText>Agustina Garcia</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2021-05-03T14:51:54Z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B6EgAA8AgAACBFTUYAAAEAzBsAAKo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AgBAACAAAAAAAAAAAAAAAAI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Bpb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CXAAAARwAAACkAAAAzAAAAb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CYAAAASAAAACUAAAAMAAAABAAAAFQAAACoAAAAKgAAADMAAACWAAAARwAAAAEAAABVVY9BhfaOQSoAAAAzAAAADwAAAEwAAAAAAAAAAAAAAAAAAAD//////////2wAAABBAGcAdQBzAHQAaQBuAGEAIABHAGEAcgBjAGkAYQA+P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QAAAACgAAAFAAAAB/AAAAXAAAAAEAAABVVY9BhfaOQQoAAABQAAAAFgAAAEwAAAAAAAAAAAAAAAAAAAD//////////3gAAABBAGcAdQBzAHQAaQBuAGEAIABHAGEAcgBjAGkAYQAgAEEAZwB1AGkAYQBy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BVVY9BhfaO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BVVY9BhfaOQQoAAABwAAAAKQAAAEwAAAAEAAAACQAAAHAAAAD/AAAAfQAAAKAAAABGAGkAcgBtAGEAZABvACAAcABvAHIAOgAgAE0AQQBSAEkAQQAgAEEARwBVAFMAVABJAE4AQQAgAEcAQQBSAEMASQBBACAAQQBHAFUASQBBAFIASWQ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Object Id="idInvalidSigLnImg">AQAAAGwAAAAAAAAAAAAAAAcBAAB/AAAAAAAAAAAAAAB6EgAA8AgAACBFTUYAAAEAOCEAALEAAAAGAAAAAAAAAAAAAAAAAAAAgAcAADgE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AAAGAAAAAwAAAAQAAAAJAAAABgAAAAMAAAAHAAAABwAAAAMAAAAFAAAABgAAAAMAAAADAAAABwAAAAYAAABLAAAAQAAAADAAAAAFAAAAIAAAAAEAAAABAAAAEAAAAAAAAAAAAAAACAEAAIAAAAAAAAAAAAAAAAg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cAAABHAAAAKQAAADMAAABv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JgAAABIAAAAJQAAAAwAAAAEAAAAVAAAAKgAAAAqAAAAMwAAAJYAAABHAAAAAQAAAFVVj0GF9o5BKgAAADMAAAAPAAAATAAAAAAAAAAAAAAAAAAAAP//////////bAAAAEEAZwB1AHMAdABpAG4AYQAgAEcAYQByAGMAaQBh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NAAAAAKAAAAUAAAAH8AAABcAAAAAQAAAFVVj0GF9o5BCgAAAFAAAAAWAAAATAAAAAAAAAAAAAAAAAAAAP//////////eAAAAEEAZwB1AHMAdABpAG4AYQAgAEcAYQByAGMAaQBhACAAQQBnAHUAaQBhAHI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FVVj0GF9o5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FVVj0GF9o5BCgAAAHAAAAApAAAATAAAAAQAAAAJAAAAcAAAAP8AAAB9AAAAoAAAAEYAaQByAG0AYQBkAG8AIABwAG8AcgA6ACAATQBBAFIASQBBACAAQQBHAFUAUwBUAEkATgBBACAARwBBAFIAQwBJAEEAIABBAEcAVQBJAEEAUgAAAA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cwDL2X6cqIHNIh5lo0ckAXZcdyZeYu3CV0qVqStm2OI=</DigestValue>
    </Reference>
    <Reference Type="http://www.w3.org/2000/09/xmldsig#Object" URI="#idOfficeObject">
      <DigestMethod Algorithm="http://www.w3.org/2001/04/xmlenc#sha256"/>
      <DigestValue>6aE56wxdOlyoKy6h97b8KGaMWEPSfE4QkyviDcI2ZSM=</DigestValue>
    </Reference>
    <Reference Type="http://uri.etsi.org/01903#SignedProperties" URI="#idSignedProperties">
      <Transforms>
        <Transform Algorithm="http://www.w3.org/TR/2001/REC-xml-c14n-20010315"/>
      </Transforms>
      <DigestMethod Algorithm="http://www.w3.org/2001/04/xmlenc#sha256"/>
      <DigestValue>QeQrLqgyvgkoWIHYwFARbJPpqDWrELEp36KpRJRt8HI=</DigestValue>
    </Reference>
    <Reference Type="http://www.w3.org/2000/09/xmldsig#Object" URI="#idValidSigLnImg">
      <DigestMethod Algorithm="http://www.w3.org/2001/04/xmlenc#sha256"/>
      <DigestValue>kB5RWZOUFU2MsWA0pGoZ2yVR4B6HrRpoBi7cPNaBa2c=</DigestValue>
    </Reference>
    <Reference Type="http://www.w3.org/2000/09/xmldsig#Object" URI="#idInvalidSigLnImg">
      <DigestMethod Algorithm="http://www.w3.org/2001/04/xmlenc#sha256"/>
      <DigestValue>O5Wg6i3X/gTuHnTZhiivXPb+xnzNLDuG4PSV872ENLA=</DigestValue>
    </Reference>
  </SignedInfo>
  <SignatureValue>QGhwNiJbwp7pDSec+44SZe9b42TT2PpDEEdPpLsvXbWrC/UOmqM7gRdI9BrXPmFoqIX7cXVla6iA
VVfdqq966zmjVw7iJmqHLE2TSzZGTiWJB6Ju5hbwbW6a6oVfKe6vnFU8DOTMrdHkiZmZ47uxxDGK
9Dp/sT9dAhFtAJk8Z2F/d45rKsDZeG+l087tpoESKmkdmd3IqUVDAgQkPX3lvrDjVHeo+5DYvtCy
xPOp4pWSw8gO7hrygp4d4UZuz2fEDSU/FekldymhZjt8j2q7FNzOu63+VRZR1YG+s9DZgoztPzDI
nlq5vv2+w4ag808uvQ8c+gC5a48wswS3bcRupA==</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q7NEoZVGa+F4RLf6pirQnhCS5RpxS3fEO7PDAZwBEWs=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WDiRxh+8C5gRcMa1r2D+mMhicPEa04YxsxcxrezpdoY=</DigestValue>
      </Reference>
      <Reference URI="/xl/media/image3.emf?ContentType=image/x-emf">
        <DigestMethod Algorithm="http://www.w3.org/2001/04/xmlenc#sha256"/>
        <DigestValue>eKZi7xmQ212xj2urTZd0YN+fK1aR3VHCzJC7tvsqHVY=</DigestValue>
      </Reference>
      <Reference URI="/xl/media/image4.emf?ContentType=image/x-emf">
        <DigestMethod Algorithm="http://www.w3.org/2001/04/xmlenc#sha256"/>
        <DigestValue>KlCRPa33s9cqx9EyluA2rcw6OAKCJjgKSIqOS4cJJ8Y=</DigestValue>
      </Reference>
      <Reference URI="/xl/media/image5.emf?ContentType=image/x-emf">
        <DigestMethod Algorithm="http://www.w3.org/2001/04/xmlenc#sha256"/>
        <DigestValue>bNh2Msf9cyWLWtEg+5dR/RZjVFYd6i/saEsst2B1CL4=</DigestValue>
      </Reference>
      <Reference URI="/xl/media/image6.emf?ContentType=image/x-emf">
        <DigestMethod Algorithm="http://www.w3.org/2001/04/xmlenc#sha256"/>
        <DigestValue>R4Dwuk1xY1ZCGK6+aEdlDbmFiyiUovXQxRIkwhTzJc0=</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ZEXJC2Alk68zuB7fgRdD4Ys2miv2UxpOavO5YA635Cw=</DigestValue>
      </Reference>
      <Reference URI="/xl/styles.xml?ContentType=application/vnd.openxmlformats-officedocument.spreadsheetml.styles+xml">
        <DigestMethod Algorithm="http://www.w3.org/2001/04/xmlenc#sha256"/>
        <DigestValue>kVjS8k66kiN9/hgCqZS+r8bcCssb5tcFHwdxfOcZ5y4=</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wJZpUhxLHm4RWGUymSUlEddPrGoO/eS/0tbLvFOwUzQ=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MfRCmWPxmmionX0useWZk7CQDXtrkqul8qBspYn88Ok=</DigestValue>
      </Reference>
      <Reference URI="/xl/worksheets/sheet2.xml?ContentType=application/vnd.openxmlformats-officedocument.spreadsheetml.worksheet+xml">
        <DigestMethod Algorithm="http://www.w3.org/2001/04/xmlenc#sha256"/>
        <DigestValue>GhZ1XJV5Tq1yiK5QjtNEYssF6IOPuwc2PJnyiw7a7vU=</DigestValue>
      </Reference>
      <Reference URI="/xl/worksheets/sheet3.xml?ContentType=application/vnd.openxmlformats-officedocument.spreadsheetml.worksheet+xml">
        <DigestMethod Algorithm="http://www.w3.org/2001/04/xmlenc#sha256"/>
        <DigestValue>b8TMFAahugiTz3Y0OfP9lwI9uQVsyQF7/v1a9NQMFB0=</DigestValue>
      </Reference>
      <Reference URI="/xl/worksheets/sheet4.xml?ContentType=application/vnd.openxmlformats-officedocument.spreadsheetml.worksheet+xml">
        <DigestMethod Algorithm="http://www.w3.org/2001/04/xmlenc#sha256"/>
        <DigestValue>XISWQXpVUt5RWhkUclJgaqp8ApgR8W06wts+OvSyxYM=</DigestValue>
      </Reference>
      <Reference URI="/xl/worksheets/sheet5.xml?ContentType=application/vnd.openxmlformats-officedocument.spreadsheetml.worksheet+xml">
        <DigestMethod Algorithm="http://www.w3.org/2001/04/xmlenc#sha256"/>
        <DigestValue>/tukj5fjzkLs4yVpTdPnv/+LiSSumt9iyazgHX0Bvg8=</DigestValue>
      </Reference>
      <Reference URI="/xl/worksheets/sheet6.xml?ContentType=application/vnd.openxmlformats-officedocument.spreadsheetml.worksheet+xml">
        <DigestMethod Algorithm="http://www.w3.org/2001/04/xmlenc#sha256"/>
        <DigestValue>Z1/wcm5BK9kbkNdp9xBFeNqryJrAmi5tOzaPrvTi6bI=</DigestValue>
      </Reference>
      <Reference URI="/xl/worksheets/sheet7.xml?ContentType=application/vnd.openxmlformats-officedocument.spreadsheetml.worksheet+xml">
        <DigestMethod Algorithm="http://www.w3.org/2001/04/xmlenc#sha256"/>
        <DigestValue>gKU8rZun/Jj8UJSDd/NBxMVoLooe6C7hG+NxK1u3aY4=</DigestValue>
      </Reference>
    </Manifest>
    <SignatureProperties>
      <SignatureProperty Id="idSignatureTime" Target="#idPackageSignature">
        <mdssi:SignatureTime xmlns:mdssi="http://schemas.openxmlformats.org/package/2006/digital-signature">
          <mdssi:Format>YYYY-MM-DDThh:mm:ssTZD</mdssi:Format>
          <mdssi:Value>2021-05-03T14:56:56Z</mdssi:Value>
        </mdssi:SignatureTime>
      </SignatureProperty>
    </SignatureProperties>
  </Object>
  <Object Id="idOfficeObject">
    <SignatureProperties>
      <SignatureProperty Id="idOfficeV1Details" Target="#idPackageSignature">
        <SignatureInfoV1 xmlns="http://schemas.microsoft.com/office/2006/digsig">
          <SetupID>{3D774D12-66F7-4728-9637-760A7F5A2CF1}</SetupID>
          <SignatureText>Federico CALLIZO PECCI</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2021-05-03T14:56:56Z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DrEQAA8AgAACBFTUYAAAEAABwAAKo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APM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DUAAAASAAAACUAAAAMAAAABAAAAFQAAADQAAAAKgAAADMAAADSAAAARwAAAAEAAABVVY9BhfaO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VWPQYX2jk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VWPQYX2jk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VWPQYX2jk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DrEQAA8AgAACBFTUYAAAEAbCEAALEAAAAGAAAAAAAAAAAAAAAAAAAAgAcAADgE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SW4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Dwv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NQAAABIAAAAJQAAAAwAAAAEAAAAVAAAANAAAAAqAAAAMwAAANIAAABHAAAAAQAAAFVVj0GF9o5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VY9BhfaO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VY9BhfaO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VY9BhfaOQQoAAABwAAAAIwAAAEwAAAAEAAAACQAAAHAAAADRAAAAfQAAAJQAAABGAGkAcgBtAGEAZABvACAAcABvAHIAOgAgAEYARQBEAEUAUgBJAEMATwAgAEMAQQBMAEwASQBaAE8AIABQAEUAQwBDAEkAY2k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8enUMOtTrARlWeyI0ZWdTJVe08BTIINW0BlxNXyulsM=</DigestValue>
    </Reference>
    <Reference Type="http://www.w3.org/2000/09/xmldsig#Object" URI="#idOfficeObject">
      <DigestMethod Algorithm="http://www.w3.org/2001/04/xmlenc#sha256"/>
      <DigestValue>1KYA7Q/JhSgoyMo8CBjQJV0HeFvVvSc2zHcP8dyKkFg=</DigestValue>
    </Reference>
    <Reference Type="http://uri.etsi.org/01903#SignedProperties" URI="#idSignedProperties">
      <Transforms>
        <Transform Algorithm="http://www.w3.org/TR/2001/REC-xml-c14n-20010315"/>
      </Transforms>
      <DigestMethod Algorithm="http://www.w3.org/2001/04/xmlenc#sha256"/>
      <DigestValue>XnBylyMaOUp/Pk0tsAsjGwwOUC1w0mwgywl2mtEWb2U=</DigestValue>
    </Reference>
    <Reference Type="http://www.w3.org/2000/09/xmldsig#Object" URI="#idValidSigLnImg">
      <DigestMethod Algorithm="http://www.w3.org/2001/04/xmlenc#sha256"/>
      <DigestValue>WGwfN2YO8mLRrRlwSXjbMYrKBdpBcoPSCrsFbY08NFk=</DigestValue>
    </Reference>
    <Reference Type="http://www.w3.org/2000/09/xmldsig#Object" URI="#idInvalidSigLnImg">
      <DigestMethod Algorithm="http://www.w3.org/2001/04/xmlenc#sha256"/>
      <DigestValue>NHNFUeakGK/JyoS9FWkjlkr6s0D7zNo/1TU0yfm48L4=</DigestValue>
    </Reference>
  </SignedInfo>
  <SignatureValue>s+06MC2ZZ0vdyUOoeNnsC6H59sAib7vFZhlF1RBWfci9Mgy3L/iO/ewkbtNlHd+Stm/Kgy+0lj7W
v/KbueKHW8MVvtDzUI1okWTGzvSS7WdiViPQn45a3Rktlq9Tr4V1eF1h2ubn+fi+9plKc1RhmR7Y
wsUts6XWilzco5D9E4KkDvmdkCiX5/JDDYGqXSREDr2+CQxvzjHYwc+s0X4Buu4OYuWfsO1X3PQh
yMYDDh0BQOGqJhzfwfvzizaEyIRrI9qoBiUwQfIIJXR2daRLb7PgbYSILfZpBdUm8H4bPvOfTldd
+mjaHczGuoJnYbAkMSwNPm6MyFWOAHsdcCKcig==</SignatureValue>
  <KeyInfo>
    <X509Data>
      <X509Certificate>MIIIHTCCBgWgAwIBAgIIQBLFYaXZOhUwDQYJKoZIhvcNAQELBQAwWzEXMBUGA1UEBRMOUlVDIDgwMDUwMTcyLTExGjAYBgNVBAMTEUNBLURPQ1VNRU5UQSBTLkEuMRcwFQYDVQQKEw5ET0NVTUVOVEEgUy5BLjELMAkGA1UEBhMCUFkwHhcNMjEwMzA5MTIyODMwWhcNMjMwMzA5MTIzODMw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XxourNpqnBK9YFT59B5dcgWZW2RlIqwBhNUc2Im0VoZSg8AQ4F7omaGTIzPY3hArf/N7JneusXPu3foxPTTGWk1hvWf2CHm4D35vrebO1h2YaDD6Hz23tAgqr/+AhpbA4CJ/ieQUWE61Oa4jqdMXiHJOxYAtG7mUx7om2sWssXj/KxWdUUC3ITRPiZnBc1ZjlNjNsW6Z/Sj+RRjzAu+4wxIFtLLVa1f89gOoWVYvyCSeLFZYn/7PyL+/DbKVknT4QhZGShQ2ih7Fczh/4VSkQWlIY5q6mXbN5RAkjnvbO07xYEHEuEhcTmKrHI/eyvyDwHbodYYr8R2oAg+AV+3OECAwEAAaOCA4AwggN8MAwGA1UdEwEB/wQCMAAwDgYDVR0PAQH/BAQDAgXgMCoGA1UdJQEB/wQgMB4GCCsGAQUFBwMBBggrBgEFBQcDAgYIKwYBBQUHAwQwHQYDVR0OBBYEFEs6XtTt3z38s5GbxNOJ5gHo0UBNMIGXBggrBgEFBQcBAQSBijCBhzA6BggrBgEFBQcwAYYuaHR0cHM6Ly93d3cuZG9jdW1lbnRhLmNvbS5weS9maXJtYWRpZ2l0YWwvb3NjcDBJBggrBgEFBQcwAoY9aHR0cHM6Ly93d3cuZG9jdW1lbnRhLmNvbS5weS9maXJtYWRpZ2l0YWwvZGVzY2FyZ2FzL2NhZG9jLmNydDAfBgNVHSMEGDAWgBRAJqwmXGKPxvUCVOSNwRom1u6lsjBPBgNVHR8ESDBGMESgQqBAhj5odHRwczovL3d3dy5kb2N1bWVudGEuY29tLnB5L2Zpcm1hZGlnaXRhbC9kZXNjYXJnYXMvY3JsZG9jLmNybDAkBgNVHREEHTAbgRlzZWJhc3RpYW5vcG9ydG9AZ21haWwuY29t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qTuxm0RUNLqAZD4t3TsnJmK0B+f1/E/C4rwfgyWbGzZSYD5VuZ+bFEuyVIPmuwPxNMxIrvV/ZFUPuCSHIcuJ8tyBMjkssR0CNigmjpxEWYeYNstFR2Qz3kKd6U8aVfmEd1py0uQm9SfhpZ+3bGIWLlS+EdbX1kDnZs17GFGwMA7RRCME1zacDpuFj1RyG8ViiYSG+L8v/kWEcbbryHxIL+CSEPfmOt3hNJkQXGzeTznpzmgf2UI7mKAZq9L5cciTaNDtr+nhLtcfVmrhv0e4uVTprJwteMMJ6576Szd03zX0l3XRDH/+iNAILrnyBfIa793Zgr09oNHBBvH5LQwhQ2dYp5TlCJONRuSlQGMxN6R2S8dWSf2W7+Dz3b6kmR7FBLR0zl3tl+ckEo3ofT3LjqINqmxvi67B8i97Gn2CPnSlyChPuAdLWEEhEnlw4AqSY9oAZfEV4InYzNcVrtJ78oAK/6RvHlRJoIzXr7gQekWm7HFfyH31o+4RLNg1D6dgiycXjvPiAaDqEUd9xcXnaYVajHHDafzoPV8nulzxbtCWbQOc3w+AMeBwhXoNo/A1IYxbZ8IpRFsq3NEQYJnEmuaqVHLxOHOaTgooqmZ71AIIy4HHI1g/Vw/TfPAysNZmJ5bZh2KDuPIm2yWupbDAJg9Ag6Wf83fCsdvjLMAhIS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q7NEoZVGa+F4RLf6pirQnhCS5RpxS3fEO7PDAZwBEWs=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WDiRxh+8C5gRcMa1r2D+mMhicPEa04YxsxcxrezpdoY=</DigestValue>
      </Reference>
      <Reference URI="/xl/media/image3.emf?ContentType=image/x-emf">
        <DigestMethod Algorithm="http://www.w3.org/2001/04/xmlenc#sha256"/>
        <DigestValue>eKZi7xmQ212xj2urTZd0YN+fK1aR3VHCzJC7tvsqHVY=</DigestValue>
      </Reference>
      <Reference URI="/xl/media/image4.emf?ContentType=image/x-emf">
        <DigestMethod Algorithm="http://www.w3.org/2001/04/xmlenc#sha256"/>
        <DigestValue>KlCRPa33s9cqx9EyluA2rcw6OAKCJjgKSIqOS4cJJ8Y=</DigestValue>
      </Reference>
      <Reference URI="/xl/media/image5.emf?ContentType=image/x-emf">
        <DigestMethod Algorithm="http://www.w3.org/2001/04/xmlenc#sha256"/>
        <DigestValue>bNh2Msf9cyWLWtEg+5dR/RZjVFYd6i/saEsst2B1CL4=</DigestValue>
      </Reference>
      <Reference URI="/xl/media/image6.emf?ContentType=image/x-emf">
        <DigestMethod Algorithm="http://www.w3.org/2001/04/xmlenc#sha256"/>
        <DigestValue>R4Dwuk1xY1ZCGK6+aEdlDbmFiyiUovXQxRIkwhTzJc0=</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ZEXJC2Alk68zuB7fgRdD4Ys2miv2UxpOavO5YA635Cw=</DigestValue>
      </Reference>
      <Reference URI="/xl/styles.xml?ContentType=application/vnd.openxmlformats-officedocument.spreadsheetml.styles+xml">
        <DigestMethod Algorithm="http://www.w3.org/2001/04/xmlenc#sha256"/>
        <DigestValue>kVjS8k66kiN9/hgCqZS+r8bcCssb5tcFHwdxfOcZ5y4=</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wJZpUhxLHm4RWGUymSUlEddPrGoO/eS/0tbLvFOwUzQ=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MfRCmWPxmmionX0useWZk7CQDXtrkqul8qBspYn88Ok=</DigestValue>
      </Reference>
      <Reference URI="/xl/worksheets/sheet2.xml?ContentType=application/vnd.openxmlformats-officedocument.spreadsheetml.worksheet+xml">
        <DigestMethod Algorithm="http://www.w3.org/2001/04/xmlenc#sha256"/>
        <DigestValue>GhZ1XJV5Tq1yiK5QjtNEYssF6IOPuwc2PJnyiw7a7vU=</DigestValue>
      </Reference>
      <Reference URI="/xl/worksheets/sheet3.xml?ContentType=application/vnd.openxmlformats-officedocument.spreadsheetml.worksheet+xml">
        <DigestMethod Algorithm="http://www.w3.org/2001/04/xmlenc#sha256"/>
        <DigestValue>b8TMFAahugiTz3Y0OfP9lwI9uQVsyQF7/v1a9NQMFB0=</DigestValue>
      </Reference>
      <Reference URI="/xl/worksheets/sheet4.xml?ContentType=application/vnd.openxmlformats-officedocument.spreadsheetml.worksheet+xml">
        <DigestMethod Algorithm="http://www.w3.org/2001/04/xmlenc#sha256"/>
        <DigestValue>XISWQXpVUt5RWhkUclJgaqp8ApgR8W06wts+OvSyxYM=</DigestValue>
      </Reference>
      <Reference URI="/xl/worksheets/sheet5.xml?ContentType=application/vnd.openxmlformats-officedocument.spreadsheetml.worksheet+xml">
        <DigestMethod Algorithm="http://www.w3.org/2001/04/xmlenc#sha256"/>
        <DigestValue>/tukj5fjzkLs4yVpTdPnv/+LiSSumt9iyazgHX0Bvg8=</DigestValue>
      </Reference>
      <Reference URI="/xl/worksheets/sheet6.xml?ContentType=application/vnd.openxmlformats-officedocument.spreadsheetml.worksheet+xml">
        <DigestMethod Algorithm="http://www.w3.org/2001/04/xmlenc#sha256"/>
        <DigestValue>Z1/wcm5BK9kbkNdp9xBFeNqryJrAmi5tOzaPrvTi6bI=</DigestValue>
      </Reference>
      <Reference URI="/xl/worksheets/sheet7.xml?ContentType=application/vnd.openxmlformats-officedocument.spreadsheetml.worksheet+xml">
        <DigestMethod Algorithm="http://www.w3.org/2001/04/xmlenc#sha256"/>
        <DigestValue>gKU8rZun/Jj8UJSDd/NBxMVoLooe6C7hG+NxK1u3aY4=</DigestValue>
      </Reference>
    </Manifest>
    <SignatureProperties>
      <SignatureProperty Id="idSignatureTime" Target="#idPackageSignature">
        <mdssi:SignatureTime xmlns:mdssi="http://schemas.openxmlformats.org/package/2006/digital-signature">
          <mdssi:Format>YYYY-MM-DDThh:mm:ssTZD</mdssi:Format>
          <mdssi:Value>2021-05-03T15:04:08Z</mdssi:Value>
        </mdssi:SignatureTime>
      </SignatureProperty>
    </SignatureProperties>
  </Object>
  <Object Id="idOfficeObject">
    <SignatureProperties>
      <SignatureProperty Id="idOfficeV1Details" Target="#idPackageSignature">
        <SignatureInfoV1 xmlns="http://schemas.microsoft.com/office/2006/digsig">
          <SetupID>{CD67026A-440F-4A7A-B4F1-A1970EB293F0}</SetupID>
          <SignatureText>Sebastian Oporto Leiva</SignatureText>
          <SignatureImage/>
          <SignatureComments/>
          <WindowsVersion>10.0</WindowsVersion>
          <OfficeVersion>16.0.13901/22</OfficeVersion>
          <ApplicationVersion>16.0.13901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2021-05-03T15:04:08Z</xd:SigningTime>
          <xd:SigningCertificate>
            <xd:Cert>
              <xd:CertDigest>
                <DigestMethod Algorithm="http://www.w3.org/2001/04/xmlenc#sha256"/>
                <DigestValue>JxmNCuDVNNtv/ftOgITGaTx9fxItXnxdWsYO5VwzOh0=</DigestValue>
              </xd:CertDigest>
              <xd:IssuerSerial>
                <X509IssuerName>C=PY, O=DOCUMENTA S.A., CN=CA-DOCUMENTA S.A., SERIALNUMBER=RUC 80050172-1</X509IssuerName>
                <X509SerialNumber>4616969591193156117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9FwAA8AgAACBFTUYAAAEAPBwAAKo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AAAAAASAAAADAAAAAEAAAAeAAAAGAAAAL0AAAAEAAAA9wAAABEAAAAlAAAADAAAAAEAAABUAAAAiAAAAL4AAAAEAAAA9QAAABAAAAABAAAAVVWPQYX2jkG+AAAABAAAAAoAAABMAAAAAAAAAAAAAAAAAAAA//////////9gAAAAMAAzAC8AMAA1AC8AMgAwADIAMQ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DJdwkAAAAwlZcDAAAAANC/kAPQv5ADuLwIZwAAAADGvAhnAAAAAAAAAAAAAAAAAAAAAAAAAACIxpADAAAAAAAAAAAAAAAAAAAAAAAAAAAAAAAAAAAAAAAAAAAAAAAAAAAAAAAAAAAAAAAAAAAAAAAAAAAAAAAASChQAFDo+FYAANN3PClQALjRxXfQv5ADC6p7ZgAAAADI0sV3//8AAAAAAACr08V3q9PFd2wpUABwKVAAuLwIZwAAAAAAAAAAAAAAAAAAAADhhn12CQAAAAcAAACkKVAApClQAAACAAD8////AQAAAAAAAAAAAAAAAAAAAAAAAAAAAAAAeLwaDm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AAHvLNdQAAkAMQHHYDJxQKOpQnUAB+XcV3AAAAAH5dxXcAAAAAAAAAACAAAADAcHsWrNEvZrAnUAC5uBRnAACQAwAAAAAgAAAAeCxQAIDSjBrEJ1AAQWPVZSAAAAABAAAADwAAAD9aUNnNR9VllClQADnxzXXkJ1AABAAAAAAAzXVAUHsW4P///wAAAAAAAAAAAAAAAJABAAAAAAABAAAAAGEAcgBpAGEAbAAAAAAAAAAAAAAAAAAAAAAAAAAAAAAABgAAAAAAAADhhn12AAAAAAYAAABIKVAASClQAAACAAD8////AQAAAAAAAAAAAAAAAAAAAHi8Gg7gxN51ZHYACAAAAAAlAAAADAAAAAMAAAAYAAAADAAAAAAAAAASAAAADAAAAAEAAAAWAAAADAAAAAgAAABUAAAAVAAAAAoAAAAnAAAAHgAAAEoAAAABAAAAVVWPQYX2jkEKAAAASwAAAAEAAABMAAAABAAAAAkAAAAnAAAAIAAAAEsAAABQAAAAWABpbh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UAAe8s11MDBAGhAAAAD4GAoQAAAAAAAAAAC8AgAAAAAAAAECAiJTAHkAcwB0AGUAbQAAAAAAAAAAAAAAAAAAAAAAAAAAAAAAAABn11g8qCdQACcwq2QBAAAAaChQACANAIQAAAAAU1pQ2bQnUABoKVAAOfHNdbgnUAAFAAAAAADNdXwpUADw////AAAAAAAAAAAAAAAAkAEAAAAAAAEAAAAAcwBlAGcAbwBlACAAdQBpAAAAAAAAAAAAAAAAAAAAAAAAAAAA4YZ9dgAAAAAJAAAAHClQABwpUAAAAgAA/P///wEAAAAAAAAAAAAAAAAAAAAAAAAAAAAAAHi8Gg5kdgAIAAAAACUAAAAMAAAABAAAABgAAAAMAAAAAAAAABIAAAAMAAAAAQAAAB4AAAAYAAAAKQAAADMAAADMAAAASAAAACUAAAAMAAAABAAAAFQAAADQAAAAKgAAADMAAADKAAAARwAAAAEAAABVVY9BhfaO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rAAAAAoAAABQAAAAZAAAAFwAAAABAAAAVVWPQYX2jkEKAAAAUAAAABAAAABMAAAAAAAAAAAAAAAAAAAA//////////9sAAAAUwBlAGIAYQBzAHQAaQBhAG4AIABPAHAAbwByAHQAbwAGAAAABgAAAAcAAAAGAAAABQAAAAQAAAADAAAABgAAAAcAAAADAAAACQAAAAcAAAAHAAAABAAAAAQAAAAH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VWPQYX2jk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VWPQYX2jkEKAAAAcAAAADUAAABMAAAABAAAAAkAAABwAAAAQwEAAH0AAAC4AAAARgBpAHIAbQBhAGQAbwAgAHAAbwByADoAIABGAEUARABFAFIASQBDAE8AIABTAEUAQgBBAFMAVABJAEEATgAgAE8AUABPAFIAVABPACAATABFAEkAVgBBACAARQBTAFAASQBOAE8ATABBAHM+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9FwAA8AgAACBFTUYAAAEAqCEAALEAAAAGAAAAAAAAAAAAAAAAAAAAgAcAADgEAABYAQAAwQAAAAAAAAAAAAAAAAAAAMA/BQDo8QI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HvLNdSBe3XXQv5AD4rwIZwAl+ADnN97F4E4wDnCrRxYwzVEAAAAAAMgObhYAAAAAGA1uFgAAAAAUzVEAfNj1MxzNUQB82PVlAQAAACjNUQAv/9ZlBMovZgEAAAA8xi9mcKtHFje3UdngTjAOjMxRADnxzXXcylEAAAAAAAAAzXWUzVEA9f///wAAAAAAAAAAAAAAAJABAAAAAAABAAAAAHMAZQBnAG8AZQAgAHUAaQDgBPlWQMtRAK1yfnYAAN11NMtRAAAAAAA8y1EAAAAAAAuqe2YAAN11AAAAABMAFADivAhnIF7ddVTLUQBk9fh1AAAAAHi8Gg7gxN51ZHYACAAAAAAlAAAADAAAAAEAAAAYAAAADAAAAP8AAAASAAAADAAAAAEAAAAeAAAAGAAAACIAAAAEAAAAcgAAABEAAAAlAAAADAAAAAEAAABUAAAAqAAAACMAAAAEAAAAcAAAABAAAAABAAAAVVWPQYX2jkEjAAAABAAAAA8AAABMAAAAAAAAAAAAAAAAAAAA//////////9sAAAARgBpAHIAbQBhACAAbgBvACAAdgDhAGwAaQBkAGEAZA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Ml3CQAAADCVlwMAAAAA0L+QA9C/kAO4vAhnAAAAAMa8CGcAAAAAAAAAAAAAAAAAAAAAAAAAAIjGkAMAAAAAAAAAAAAAAAAAAAAAAAAAAAAAAAAAAAAAAAAAAAAAAAAAAAAAAAAAAAAAAAAAAAAAAAAAAAAAAABIKFAAUOj4VgAA03c8KVAAuNHFd9C/kAMLqntmAAAAAMjSxXf//wAAAAAAAKvTxXer08V3bClQAHApUAC4vAhnAAAAAAAAAAAAAAAAAAAAAOGGfXYJAAAABwAAAKQpUACkKVAAAAIAAPz///8BAAAAAAAAAAAAAAAAAAAAAAAAAAAAAAB4vBoO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UAAe8s11AACQAxAcdgMnFAo6lCdQAH5dxXcAAAAAfl3FdwAAAAAAAAAAIAAAAMBwexas0S9msCdQALm4FGcAAJADAAAAACAAAAB4LFAAgNKMGsQnUABBY9VlIAAAAAEAAAAPAAAAP1pQ2c1H1WWUKVAAOfHNdeQnUAAEAAAAAADNdUBQexbg////AAAAAAAAAAAAAAAAkAEAAAAAAAEAAAAAYQByAGkAYQBsAAAAAAAAAAAAAAAAAAAAAAAAAAAAAAAGAAAAAAAAAOGGfXYAAAAABgAAAEgpUABIKVAAAAIAAPz///8BAAAAAAAAAAAAAAAAAAAAeLwaDuDE3nVkdgAIAAAAACUAAAAMAAAAAwAAABgAAAAMAAAAAAAAABIAAAAMAAAAAQAAABYAAAAMAAAACAAAAFQAAABUAAAACgAAACcAAAAeAAAASgAAAAEAAABVVY9BhfaO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BQAB7yzXUwMEAaEAAAAPgYChAAAAAAAAAAALwCAAAAAAAAAQICIlMAeQBzAHQAZQBtAAAAAAAAAAAAAAAAAAAAAAAAAAAAAAAAAGfXWDyoJ1AAJzCrZAEAAABoKFAAIA0AhAAAAABTWlDZtCdQAGgpUAA58c11uCdQAAUAAAAAAM11fClQAPD///8AAAAAAAAAAAAAAACQAQAAAAAAAQAAAABzAGUAZwBvAGUAIAB1AGkAAAAAAAAAAAAAAAAAAAAAAAAAAADhhn12AAAAAAkAAAAcKVAAHClQAAACAAD8////AQAAAAAAAAAAAAAAAAAAAAAAAAAAAAAAeLwaDmR2AAgAAAAAJQAAAAwAAAAEAAAAGAAAAAwAAAAAAAAAEgAAAAwAAAABAAAAHgAAABgAAAApAAAAMwAAAMwAAABIAAAAJQAAAAwAAAAEAAAAVAAAANAAAAAqAAAAMwAAAMoAAABHAAAAAQAAAFVVj0GF9o5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CsAAAACgAAAFAAAABkAAAAXAAAAAEAAABVVY9BhfaOQQoAAABQAAAAEAAAAEwAAAAAAAAAAAAAAAAAAAD//////////2wAAABTAGUAYgBhAHMAdABpAGEAbgAgAE8AcABvAHIAdABvAAYAAAAGAAAABwAAAAYAAAAFAAAABAAAAAMAAAAGAAAABwAAAAMAAAAJAAAABwAAAAcAAAAEAAAABAAAAAc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VY9BhfaO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VY9BhfaOQQoAAABwAAAANQAAAEwAAAAEAAAACQAAAHAAAABDAQAAfQAAALgAAABGAGkAcgBtAGEAZABvACAAcABvAHIAOgAgAEYARQBEAEUAUgBJAEMATwAgAFMARQBCAEEAUwBUAEkAQQBOACAATwBQAE8AUgBUAE8AIABMAEUASQBWAEEAIABFAFMAUABJAE4ATwBMAEEAAA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YIyY6Ovpnmj3UcCFq5Y0izG0LQ9XLGFfHDHvVLCYMmk=</DigestValue>
    </Reference>
    <Reference Type="http://www.w3.org/2000/09/xmldsig#Object" URI="#idOfficeObject">
      <DigestMethod Algorithm="http://www.w3.org/2001/04/xmlenc#sha256"/>
      <DigestValue>bbbBb3450h/n2FORekckV5/h6av/7r+ggMo8O7jWEfk=</DigestValue>
    </Reference>
    <Reference Type="http://uri.etsi.org/01903#SignedProperties" URI="#idSignedProperties">
      <Transforms>
        <Transform Algorithm="http://www.w3.org/TR/2001/REC-xml-c14n-20010315"/>
      </Transforms>
      <DigestMethod Algorithm="http://www.w3.org/2001/04/xmlenc#sha256"/>
      <DigestValue>7BUW4XKtAjNXqpG0MJhYBBcaRJ7Bt9F4L22qJKgYuyA=</DigestValue>
    </Reference>
    <Reference Type="http://www.w3.org/2000/09/xmldsig#Object" URI="#idValidSigLnImg">
      <DigestMethod Algorithm="http://www.w3.org/2001/04/xmlenc#sha256"/>
      <DigestValue>4bJHus2FmweN2PZ/PB6C5aGj+JuP4s6shLyWima1s5A=</DigestValue>
    </Reference>
    <Reference Type="http://www.w3.org/2000/09/xmldsig#Object" URI="#idInvalidSigLnImg">
      <DigestMethod Algorithm="http://www.w3.org/2001/04/xmlenc#sha256"/>
      <DigestValue>a531flpGpxQFykQdcCkPW8Dl07NhcSjTkG1E/dmLyPU=</DigestValue>
    </Reference>
  </SignedInfo>
  <SignatureValue>vcuZtlupHSqzDDVFvKtfdxG6u8JEnI+3uNG+M/xIS4OHtt7c33RVpv00UKQPy1a/ZbArNFclWBTe
fdzeUiQp5PxYTkS/YirQr1Icb3zy22s6E+f43G5ic6Eyh0E3T57VKGfjFusSGpI2F12AfbI55+nz
v9rgUN/n5/xyjHq2a8Q6SzUttyzmmMbMJvZfCqD4NeboNtn8Op0tdbdMB7iaVNfzxGv26GouThnn
9QRXmJdl4C5OiQcB0A9C62jSftfuhn+Ws9q8t9UmM3V291PnQ4WJGHhZUh0/6IYFZwfHZpqg5b1u
vvwpSvB6SJts+uYgyTWEZq6X/ewXrmKw+2sn2Q==</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q7NEoZVGa+F4RLf6pirQnhCS5RpxS3fEO7PDAZwBEWs=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WDiRxh+8C5gRcMa1r2D+mMhicPEa04YxsxcxrezpdoY=</DigestValue>
      </Reference>
      <Reference URI="/xl/media/image3.emf?ContentType=image/x-emf">
        <DigestMethod Algorithm="http://www.w3.org/2001/04/xmlenc#sha256"/>
        <DigestValue>eKZi7xmQ212xj2urTZd0YN+fK1aR3VHCzJC7tvsqHVY=</DigestValue>
      </Reference>
      <Reference URI="/xl/media/image4.emf?ContentType=image/x-emf">
        <DigestMethod Algorithm="http://www.w3.org/2001/04/xmlenc#sha256"/>
        <DigestValue>KlCRPa33s9cqx9EyluA2rcw6OAKCJjgKSIqOS4cJJ8Y=</DigestValue>
      </Reference>
      <Reference URI="/xl/media/image5.emf?ContentType=image/x-emf">
        <DigestMethod Algorithm="http://www.w3.org/2001/04/xmlenc#sha256"/>
        <DigestValue>bNh2Msf9cyWLWtEg+5dR/RZjVFYd6i/saEsst2B1CL4=</DigestValue>
      </Reference>
      <Reference URI="/xl/media/image6.emf?ContentType=image/x-emf">
        <DigestMethod Algorithm="http://www.w3.org/2001/04/xmlenc#sha256"/>
        <DigestValue>R4Dwuk1xY1ZCGK6+aEdlDbmFiyiUovXQxRIkwhTzJc0=</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ZEXJC2Alk68zuB7fgRdD4Ys2miv2UxpOavO5YA635Cw=</DigestValue>
      </Reference>
      <Reference URI="/xl/styles.xml?ContentType=application/vnd.openxmlformats-officedocument.spreadsheetml.styles+xml">
        <DigestMethod Algorithm="http://www.w3.org/2001/04/xmlenc#sha256"/>
        <DigestValue>kVjS8k66kiN9/hgCqZS+r8bcCssb5tcFHwdxfOcZ5y4=</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wJZpUhxLHm4RWGUymSUlEddPrGoO/eS/0tbLvFOwUzQ=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MfRCmWPxmmionX0useWZk7CQDXtrkqul8qBspYn88Ok=</DigestValue>
      </Reference>
      <Reference URI="/xl/worksheets/sheet2.xml?ContentType=application/vnd.openxmlformats-officedocument.spreadsheetml.worksheet+xml">
        <DigestMethod Algorithm="http://www.w3.org/2001/04/xmlenc#sha256"/>
        <DigestValue>GhZ1XJV5Tq1yiK5QjtNEYssF6IOPuwc2PJnyiw7a7vU=</DigestValue>
      </Reference>
      <Reference URI="/xl/worksheets/sheet3.xml?ContentType=application/vnd.openxmlformats-officedocument.spreadsheetml.worksheet+xml">
        <DigestMethod Algorithm="http://www.w3.org/2001/04/xmlenc#sha256"/>
        <DigestValue>b8TMFAahugiTz3Y0OfP9lwI9uQVsyQF7/v1a9NQMFB0=</DigestValue>
      </Reference>
      <Reference URI="/xl/worksheets/sheet4.xml?ContentType=application/vnd.openxmlformats-officedocument.spreadsheetml.worksheet+xml">
        <DigestMethod Algorithm="http://www.w3.org/2001/04/xmlenc#sha256"/>
        <DigestValue>XISWQXpVUt5RWhkUclJgaqp8ApgR8W06wts+OvSyxYM=</DigestValue>
      </Reference>
      <Reference URI="/xl/worksheets/sheet5.xml?ContentType=application/vnd.openxmlformats-officedocument.spreadsheetml.worksheet+xml">
        <DigestMethod Algorithm="http://www.w3.org/2001/04/xmlenc#sha256"/>
        <DigestValue>/tukj5fjzkLs4yVpTdPnv/+LiSSumt9iyazgHX0Bvg8=</DigestValue>
      </Reference>
      <Reference URI="/xl/worksheets/sheet6.xml?ContentType=application/vnd.openxmlformats-officedocument.spreadsheetml.worksheet+xml">
        <DigestMethod Algorithm="http://www.w3.org/2001/04/xmlenc#sha256"/>
        <DigestValue>Z1/wcm5BK9kbkNdp9xBFeNqryJrAmi5tOzaPrvTi6bI=</DigestValue>
      </Reference>
      <Reference URI="/xl/worksheets/sheet7.xml?ContentType=application/vnd.openxmlformats-officedocument.spreadsheetml.worksheet+xml">
        <DigestMethod Algorithm="http://www.w3.org/2001/04/xmlenc#sha256"/>
        <DigestValue>gKU8rZun/Jj8UJSDd/NBxMVoLooe6C7hG+NxK1u3aY4=</DigestValue>
      </Reference>
    </Manifest>
    <SignatureProperties>
      <SignatureProperty Id="idSignatureTime" Target="#idPackageSignature">
        <mdssi:SignatureTime xmlns:mdssi="http://schemas.openxmlformats.org/package/2006/digital-signature">
          <mdssi:Format>YYYY-MM-DDThh:mm:ssTZD</mdssi:Format>
          <mdssi:Value>2021-05-03T15:27:31Z</mdssi:Value>
        </mdssi:SignatureTime>
      </SignatureProperty>
    </SignatureProperties>
  </Object>
  <Object Id="idOfficeObject">
    <SignatureProperties>
      <SignatureProperty Id="idOfficeV1Details" Target="#idPackageSignature">
        <SignatureInfoV1 xmlns="http://schemas.microsoft.com/office/2006/digsig">
          <SetupID>{09DBE9C8-8134-4346-AAED-E894F3D1E40C}</SetupID>
          <SignatureText>Juan Talavera</SignatureText>
          <SignatureImage/>
          <SignatureComments/>
          <WindowsVersion>10.0</WindowsVersion>
          <OfficeVersion>16.0.13901/22</OfficeVersion>
          <ApplicationVersion>16.0.13901</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2021-05-03T15:27:31Z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7Bs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oBAAAHAAAApQEAAB8AAABaAQAABwAAAEwAAAAZAAAAIQDwAAAAAAAAAAAAAACAPwAAAAAAAAAAAACAPwAAAAAAAAAAAAAAAAAAAAAAAAAAAAAAAAAAAAAAAAAAJQAAAAwAAAAAAACAKAAAAAwAAAABAAAAUgAAAHABAAABAAAA7f///wAAAAAAAAAAAAAAAJABAAAAAAABAAAAAHMAZQBnAG8AZQAgAHUAaQAAAAAAAAAAAAAAAAAAAAAAAAAAAAAAAAAAAAAAAAAAAAAAAAAAAAAAAAAAAAAAAAAAAAAA3vHLdiBeT3ZIkmoD4rzKXKCaQQCP+ns9YBYNCWAeQglAyzwDAAAAAOjVQQkAAAAAeNZBCQAAAAAkyzwDfNi3AyzLPAN82LdbAQAAADjLPAMv/5hbBMrxWwEAAAA8xvFbYB5CCcup5PhgFg0JnMo8A/nwy3bsyDwDAAAAAAAAy3akyzwD7f///wAAAAAAAAAAAAAAAJABAAAAAAABAAAAAHMAZQBnAG8AZQAgAHUAaQDZzD1DUMk8A41mHHYAAE92RMk8AwAAAABMyTwDAAAAAAuqPVwAAE92AAAAABMAFADivMpcIF5PdmTJPANk9Rp3AAAAAIAxggTgxFB2ZHYACAAAAAAlAAAADAAAAAEAAAAYAAAADAAAAAAAAAASAAAADAAAAAEAAAAeAAAAGAAAAFoBAAAHAAAApgEAACAAAAAlAAAADAAAAAEAAABUAAAAfAAAAFsBAAAHAAAApAEAAB8AAAABAAAAAAAbQauqGkFbAQAABwAAAAgAAABMAAAAAAAAAAAAAAAAAAAA//////////9cAAAANQAvADMALwAyADAAMgAxAAoAAAAHAAAACgAAAAcAAAAKAAAACgAAAAoAAAAKAAAASwAAAEAAAAAwAAAABQAAACAAAAABAAAAAQAAABAAAAAAAAAAAAAAAMABAADgAAAAAAAAAAAAAADAAQAA4AAAAFIAAABwAQAAAgAAABQAAAAJAAAAAAAAAAAAAAC8AgAAAAAAAAECAiJTAHkAcwB0AGUAbQAAAAAAAAAAAAAAAAAAAAAAAAAAAAAAAAAAAAAAAAAAAAAAAAAAAAAAAAAAAAAAAAAAAAAAAABSdwkAAACoNHEDAAAAAEiSagNIkmoDuLzKXAAAAAALqj1cCQAAAAAAAAAAAAAAAAAAAAAAAAAwk2oDAAAAAAAAAAAAAAAAAAAAAAAAAAAAAAAAAAAAAAAAAAAAAAAAAAAAAAAAAAAAAAAAAAAAAAAAAAAAAAAAgOY8AzHgPUMAAFx3dOc8AzgRTndIkmoDC6o9XAAAAABIEk53//8AAAAAAAArE053KxNOd6TnPAOo5zwDuLzKXAAAAAAAAAAAAAAAAAAAAADUrxt2CQAAANznPAMHAAAA3Oc8AwAAAAABAAAAAdgAAAACAAAAAAAAAAAAAAAAAAAAAAAAgDGCBGR2AAgAAAAAJQAAAAwAAAACAAAAJwAAABgAAAADAAAAAAAAAAAAAAAAAAAAJQAAAAwAAAADAAAATAAAAGQAAAAAAAAAAAAAAP//////////AAAAACgAAAAAAAAAUwAAACEA8AAAAAAAAAAAAAAAgD8AAAAAAAAAAAAAgD8AAAAAAAAAAAAAAAAAAAAAAAAAAAAAAAAAAAAAAAAAACUAAAAMAAAAAAAAgCgAAAAMAAAAAwAAACcAAAAYAAAAAwAAAAAAAAAAAAAAAAAAACUAAAAMAAAAAwAAAEwAAABkAAAAAAAAAAAAAAD//////////wAAAAAoAAAAwAEAAAAAAAAhAPAAAAAAAAAAAAAAAIA/AAAAAAAAAAAAAIA/AAAAAAAAAAAAAAAAAAAAAAAAAAAAAAAAAAAAAAAAAAAlAAAADAAAAAAAAIAoAAAADAAAAAMAAAAnAAAAGAAAAAMAAAAAAAAAAAAAAAAAAAAlAAAADAAAAAMAAABMAAAAZAAAAAAAAAAAAAAA///////////AAQAAKAAAAAAAAABTAAAAIQDwAAAAAAAAAAAAAACAPwAAAAAAAAAAAACAPwAAAAAAAAAAAAAAAAAAAAAAAAAAAAAAAAAAAAAAAAAAJQAAAAwAAAAAAACAKAAAAAwAAAADAAAAJwAAABgAAAADAAAAAAAAAAAAAAAAAAAAJQAAAAwAAAADAAAATAAAAGQAAAAAAAAAewAAAL8BAAB8AAAAAAAAAHsAAADAAQAAAgAAACEA8AAAAAAAAAAAAAAAgD8AAAAAAAAAAAAAgD8AAAAAAAAAAAAAAAAAAAAAAAAAAAAAAAAAAAAAAAAAACUAAAAMAAAAAAAAgCgAAAAMAAAAAwAAACcAAAAYAAAAAwAAAAAAAAD///8AAAAAACUAAAAMAAAAAwAAAEwAAABkAAAAAAAAACgAAAC/AQAAegAAAAAAAAAoAAAAwAEAAFMAAAAhAPAAAAAAAAAAAAAAAIA/AAAAAAAAAAAAAIA/AAAAAAAAAAAAAAAAAAAAAAAAAAAAAAAAAAAAAAAAAAAlAAAADAAAAAAAAIAoAAAADAAAAAMAAAAnAAAAGAAAAAMAAAAAAAAA////AAAAAAAlAAAADAAAAAMAAABMAAAAZAAAAA8AAABXAAAAJQAAAHoAAAAPAAAAVwAAABcAAAAkAAAAIQDwAAAAAAAAAAAAAACAPwAAAAAAAAAAAACAPwAAAAAAAAAAAAAAAAAAAAAAAAAAAAAAAAAAAAAAAAAAJQAAAAwAAAAAAACAKAAAAAwAAAADAAAAUgAAAHABAAADAAAA4P///wAAAAAAAAAAAAAAAJABAAAAAAABAAAAAGEAcgBpAGEAbAAAAAAAAAAAAAAAAAAAAAAAAAAAAAAAAAAAAAAAAAAAAAAAAAAAAAAAAAAAAAAAAAAAAAAAAAAAADsD3vHLdug0exoIGJADEA4KcWyDOwP+U053AAAAAP5TTncAAAAAAAAAACAAAADQQTALrNHxW4iDOwO5uNZcAABqAwAAAAAgAAAAUIg7A/jZXRqcgzsDQWOXWyAAAAABAAAADwAAALvi4/jNR5dbbIU7A/nwy3a8gzsDBgAAAAAAy3bQEi0L4P///wAAAAAAAAAAAAAAAJABAAAAAAABAAAAAGEAcgBpAGEAbAAAAAAAAAAAAAAAAAAAAAAAAAAAAAAABgAAAAAAAADUrxt2AAAAACCFOwMGAAAAIIU7AwAAAAABAAAAAdgAAAACAAAAAAAAAAAAAIAxggTgxFB2ZHYACAAAAAAlAAAADAAAAAMAAAAYAAAADAAAAAAAAAASAAAADAAAAAEAAAAWAAAADAAAAAgAAABUAAAAVAAAABAAAABXAAAAJAAAAHoAAAABAAAAAAAbQauqGkEQAAAAewAAAAEAAABMAAAABAAAAA8AAABXAAAAJgAAAHsAAABQAAAAWAAAABUAAAAWAAAADAAAAAAAAAAlAAAADAAAAAIAAAAnAAAAGAAAAAQAAAAAAAAA////AAAAAAAlAAAADAAAAAQAAABMAAAAZAAAAEAAAAAuAAAAsAEAAHoAAABAAAAALgAAAHEBAABNAAAAIQDwAAAAAAAAAAAAAACAPwAAAAAAAAAAAACAPwAAAAAAAAAAAAAAAAAAAAAAAAAAAAAAAAAAAAAAAAAAJQAAAAwAAAAAAACAKAAAAAwAAAAEAAAAJwAAABgAAAAEAAAAAAAAAP///wAAAAAAJQAAAAwAAAAEAAAATAAAAGQAAABAAAAALgAAALABAAB0AAAAQAAAAC4AAABxAQAARwAAACEA8AAAAAAAAAAAAAAAgD8AAAAAAAAAAAAAgD8AAAAAAAAAAAAAAAAAAAAAAAAAAAAAAAAAAAAAAAAAACUAAAAMAAAAAAAAgCgAAAAMAAAABAAAACcAAAAYAAAABAAAAAAAAAD///8AAAAAACUAAAAMAAAABAAAAEwAAABkAAAAQAAAAE8AAADnAAAAdAAAAEAAAABPAAAAqAAAACYAAAAhAPAAAAAAAAAAAAAAAIA/AAAAAAAAAAAAAIA/AAAAAAAAAAAAAAAAAAAAAAAAAAAAAAAAAAAAAAAAAAAlAAAADAAAAAAAAIAoAAAADAAAAAQAAABSAAAAcAEAAAQAAADk////AAAAAAAAAAAAAAAAkAEAAAAAAAEAAAAAcwBlAGcAbwBlACAAdQBpAAAAAAAAAAAAAAAAAAAAAAAAAAAAAAAAAAAAAAAAAAAAAAAAAAAAAAAAAAAAAAAAAAAAOwPe8ct24HZEGhQAAAB+DAqgAAAAAAAAAAC8AgAAAAAAAAECAiJTAHkAcwB0AGUAbQAAAAAAAAAAAAAAAAAAAAAAAAAAAAAAAAAT5VdGgIM7AycwYFoBAAAAQIQ7AyANAIQAAAAAZ+Lj+IyDOwNAhTsD+fDLdpCDOwMHAAAAAADLdlSFOwPk////AAAAAAAAAAAAAAAAkAEAAAAAAAEAAAAAcwBlAGcAbwBlACAAdQBpAAAAAAAAAAAAAAAAAAAAAAAAAAAA1K8bdgAAAAD0hDsDCQAAAPSEOwMAAAAAAQAAAAHYAAAAAgAAAAAAAAAAAAAAAAAAAAAAAIAxggRkdgAIAAAAACUAAAAMAAAABAAAABgAAAAMAAAAAAAAABIAAAAMAAAAAQAAAB4AAAAYAAAAQAAAAE8AAADoAAAAdQAAACUAAAAMAAAABAAAAFQAAACcAAAAQQAAAE8AAADmAAAAdAAAAAEAAAAAABtBq6oaQUEAAABPAAAADQAAAEwAAAAAAAAAAAAAAAAAAAD//////////2gAAABKAHUAYQBuACAAVABhAGwAYQB2AGUAcgBhAAAACgAAABAAAAAOAAAAEAAAAAgAAAAPAAAADgAAAAcAAAAOAAAADQAAAA8AAAAKAAAAD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6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7CM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AAA3vHLdiBeT3ZIkmoD4rzKXKCaQQCP+ns9YBYNCWAeQglAyzwDAAAAAOjVQQkAAAAAeNZBCQAAAAAkyzwDfNi3AyzLPAN82LdbAQAAADjLPAMv/5hbBMrxWwEAAAA8xvFbYB5CCcup5PhgFg0JnMo8A/nwy3bsyDwDAAAAAAAAy3akyzwD7f///wAAAAAAAAAAAAAAAJABAAAAAAABAAAAAHMAZQBnAG8AZQAgAHUAaQDZzD1DUMk8A41mHHYAAE92RMk8AwAAAABMyTwDAAAAAAuqPVwAAE92AAAAABMAFADivMpcIF5PdmTJPANk9Rp3AAAAAIAxggTgxFB2ZHYACAAAAAAlAAAADAAAAAEAAAAYAAAADAAAAP8AAAASAAAADAAAAAEAAAAeAAAAGAAAAFAAAAAHAAAA0wAAACAAAAAlAAAADAAAAAEAAABUAAAAqAAAAFEAAAAHAAAA0QAAAB8AAAABAAAAAAAbQauqGkFRAAAABwAAAA8AAABMAAAAAAAAAAAAAAAAAAAA//////////9sAAAARgBpAHIAbQBhACAAbgBvACAAdgDhAGwAaQBkAGEAb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FJ3CQAAAKg0cQMAAAAASJJqA0iSagO4vMpcAAAAAAuqPVwJAAAAAAAAAAAAAAAAAAAAAAAAADCTagMAAAAAAAAAAAAAAAAAAAAAAAAAAAAAAAAAAAAAAAAAAAAAAAAAAAAAAAAAAAAAAAAAAAAAAAAAAAAAAACA5jwDMeA9QwAAXHd05zwDOBFOd0iSagMLqj1cAAAAAEgSTnf//wAAAAAAACsTTncrE053pOc8A6jnPAO4vMpcAAAAAAAAAAAAAAAAAAAAANSvG3YJAAAA3Oc8AwcAAADc5zwDAAAAAAEAAAAB2AAAAAIAAAAAAAAAAAAAAAAAAAAAAACAMYIE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OwPe8ct26DR7GggYkAMQDgpxbIM7A/5TTncAAAAA/lNOdwAAAAAAAAAAIAAAANBBMAus0fFbiIM7A7m41lwAAGoDAAAAACAAAABQiDsD+NldGpyDOwNBY5dbIAAAAAEAAAAPAAAAu+Lj+M1Hl1tshTsD+fDLdryDOwMGAAAAAADLdtASLQvg////AAAAAAAAAAAAAAAAkAEAAAAAAAEAAAAAYQByAGkAYQBsAAAAAAAAAAAAAAAAAAAAAAAAAAAAAAAGAAAAAAAAANSvG3YAAAAAIIU7AwYAAAAghTsDAAAAAAEAAAAB2AAAAAIAAAAAAAAAAAAAgDGCBODEUHZ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OcAAAB0AAAAQAAAAE8AAACoAAAAJgAAACEA8AAAAAAAAAAAAAAAgD8AAAAAAAAAAAAAgD8AAAAAAAAAAAAAAAAAAAAAAAAAAAAAAAAAAAAAAAAAACUAAAAMAAAAAAAAgCgAAAAMAAAABAAAAFIAAABwAQAABAAAAOT///8AAAAAAAAAAAAAAACQAQAAAAAAAQAAAABzAGUAZwBvAGUAIAB1AGkAAAAAAAAAAAAAAAAAAAAAAAAAAAAAAAAAAAAAAAAAAAAAAAAAAAAAAAAAAAAAAAAAAAA7A97xy3bgdkQaFAAAAH4MCqAAAAAAAAAAALwCAAAAAAAAAQICIlMAeQBzAHQAZQBtAAAAAAAAAAAAAAAAAAAAAAAAAAAAAAAAABPlV0aAgzsDJzBgWgEAAABAhDsDIA0AhAAAAABn4uP4jIM7A0CFOwP58Mt2kIM7AwcAAAAAAMt2VIU7A+T///8AAAAAAAAAAAAAAACQAQAAAAAAAQAAAABzAGUAZwBvAGUAIAB1AGkAAAAAAAAAAAAAAAAAAAAAAAAAAADUrxt2AAAAAPSEOwMJAAAA9IQ7AwAAAAABAAAAAdgAAAACAAAAAAAAAAAAAAAAAAAAAAAAgDGCBGR2AAgAAAAAJQAAAAwAAAAEAAAAGAAAAAwAAAAAAAAAEgAAAAwAAAABAAAAHgAAABgAAABAAAAATwAAAOgAAAB1AAAAJQAAAAwAAAAEAAAAVAAAAJwAAABBAAAATwAAAOYAAAB0AAAAAQAAAAAAG0GrqhpBQQAAAE8AAAANAAAATAAAAAAAAAAAAAAAAAAAAP//////////aAAAAEoAdQBhAG4AIABUAGEAbABhAHYAZQByAGEAYQAKAAAAEAAAAA4AAAAQAAAACAAAAA8AAAAOAAAABwAAAA4AAAANAAAADwAAAAoAAAAOAAAASwAAAEAAAAAwAAAABQAAACAAAAABAAAAAQAAABAAAAAAAAAAAAAAAMABAADgAAAAAAAAAAAAAADAAQAA4AAAACUAAAAMAAAAAgAAACcAAAAYAAAABQAAAAAAAAD///8AAAAAACUAAAAMAAAABQAAAEwAAABkAAAAAAAAAIMAAAC/AQAA2QAAAAAAAACDAAAAwAEAAFcAAAAhAPAAAAAAAAAAAAAAAIA/AAAAAAAAAAAAAIA/AAAAAAAAAAAAAAAAAAAAAAAAAAAAAAAAAAAAAAAAAAAlAAAADAAAAAAAAIAoAAAADAAAAAUAAAAnAAAAGAAAAAUAAAAAAAAA////AAAAAAAlAAAADAAAAAUAAABMAAAAZAAAABoAAACDAAAApQEAAJsAAAAaAAAAgwAAAIwBAAAZAAAAIQDwAAAAAAAAAAAAAACAPwAAAAAAAAAAAACAPwAAAAAAAAAAAAAAAAAAAAAAAAAAAAAAAAAAAAAAAAAAJQAAAAwAAAAAAACAKAAAAAwAAAAFAAAAJQAAAAwAAAABAAAAGAAAAAwAAAAAAAAAEgAAAAwAAAABAAAAHgAAABgAAAAaAAAAgwAAAKYBAACcAAAAJQAAAAwAAAABAAAAVAAAAOgAAAAbAAAAgwAAAPsAAACbAAAAAQAAAAAAG0GrqhpBGwAAAIMAAAAaAAAATAAAAAAAAAAAAAAAAAAAAP//////////gAAAAEoAdQBhAG4AIABKAG8AcwDpACAAVABhAGwAYQB2AGUAcgBhACAAUwBhAGcAdQBpAGUAcgAHAAAACwAAAAoAAAALAAAABQAAAAcAAAALAAAACAAAAAoAAAAFAAAACgAAAAoAAAAFAAAACgAAAAkAAAAKAAAABwAAAAoAAAAFAAAACgAAAAoAAAALAAAACwAAAAUAAAAKAAAABwAAAEsAAABAAAAAMAAAAAUAAAAgAAAAAQAAAAEAAAAQAAAAAAAAAAAAAADAAQAA4AAAAAAAAAAAAAAAwAEAAOAAAAAlAAAADAAAAAIAAAAnAAAAGAAAAAUAAAAAAAAA////AAAAAAAlAAAADAAAAAUAAABMAAAAZAAAABoAAACiAAAApQEAALoAAAAaAAAAogAAAIwBAAAZAAAAIQDwAAAAAAAAAAAAAACAPwAAAAAAAAAAAACAPwAAAAAAAAAAAAAAAAAAAAAAAAAAAAAAAAAAAAAAAAAAJQAAAAwAAAAAAACAKAAAAAwAAAAFAAAAJQAAAAwAAAABAAAAGAAAAAwAAAAAAAAAEgAAAAwAAAABAAAAHgAAABgAAAAaAAAAogAAAKYBAAC7AAAAJQAAAAwAAAABAAAAVAAAAKgAAAAbAAAAogAAAJMAAAC6AAAAAQAAAAAAG0GrqhpBGwAAAKIAAAAPAAAATAAAAAAAAAAAAAAAAAAAAP//////////bAAAAFMAaQBuAGQAaQBjAG8AIABUAGkAdAB1AGwAYQByAAAACgAAAAUAAAALAAAACwAAAAUAAAAJAAAACwAAAAUAAAAKAAAABQAAAAYAAAALAAAABQAAAAoAAAAHAAAASwAAAEAAAAAwAAAABQAAACAAAAABAAAAAQAAABAAAAAAAAAAAAAAAMABAADgAAAAAAAAAAAAAADAAQAA4AAAACUAAAAMAAAAAgAAACcAAAAYAAAABQAAAAAAAAD///8AAAAAACUAAAAMAAAABQAAAEwAAABkAAAAGgAAAMEAAACTAQAA2QAAABoAAADBAAAAegEAABkAAAAhAPAAAAAAAAAAAAAAAIA/AAAAAAAAAAAAAIA/AAAAAAAAAAAAAAAAAAAAAAAAAAAAAAAAAAAAAAAAAAAlAAAADAAAAAAAAIAoAAAADAAAAAUAAAAlAAAADAAAAAEAAAAYAAAADAAAAAAAAAASAAAADAAAAAEAAAAWAAAADAAAAAAAAABUAAAAOAEAABsAAADBAAAAkgEAANkAAAABAAAAAAAbQauqGkEbAAAAwQAAACcAAABMAAAABAAAABoAAADBAAAAlAEAANoAAACcAAAARgBpAHIAbQBhAGQAbwAgAHAAbwByADoAIABKAFUAQQBOACAASgBPAFMARQAgAFQAQQBMAEEAVgBFAFIAQQAgAFMAQQBHAFUASQBFAFIAAAAJAAAABQAAAAcAAAAQAAAACgAAAAsAAAALAAAABQAAAAsAAAALAAAABwAAAAQAAAAFAAAABwAAAA0AAAAMAAAADgAAAAUAAAAHAAAADgAAAAoAAAAKAAAABQAAAAoAAAAMAAAACQAAAAwAAAAMAAAACgAAAAsAAAAMAAAABQAAAAoAAAAMAAAADQAAAA0AAAAFAAAACgAAAAsAAAAWAAAADAAAAAAAAAAlAAAADAAAAAIAAAAOAAAAFAAAAAAAAAAQAAAAFA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m3YBL7W05OuEAu7eiOqRa5oop48KcUNCRM1Gnr8Yzcc=</DigestValue>
    </Reference>
    <Reference Type="http://www.w3.org/2000/09/xmldsig#Object" URI="#idOfficeObject">
      <DigestMethod Algorithm="http://www.w3.org/2001/04/xmlenc#sha256"/>
      <DigestValue>6IwhBPSYBAaDIAoXiYPhvC/H3ypD9KZmJm/wZJZsq0k=</DigestValue>
    </Reference>
    <Reference Type="http://uri.etsi.org/01903#SignedProperties" URI="#idSignedProperties">
      <Transforms>
        <Transform Algorithm="http://www.w3.org/TR/2001/REC-xml-c14n-20010315"/>
      </Transforms>
      <DigestMethod Algorithm="http://www.w3.org/2001/04/xmlenc#sha256"/>
      <DigestValue>uUUUa5QuTryp5ByWPwPrNGTlCvZdCUIOAoyJjnSBSEI=</DigestValue>
    </Reference>
    <Reference Type="http://www.w3.org/2000/09/xmldsig#Object" URI="#idValidSigLnImg">
      <DigestMethod Algorithm="http://www.w3.org/2001/04/xmlenc#sha256"/>
      <DigestValue>7yXg0dJhATXCPn/L+aXBEh+SUqB/8UGC5iKUuxXfkIs=</DigestValue>
    </Reference>
    <Reference Type="http://www.w3.org/2000/09/xmldsig#Object" URI="#idInvalidSigLnImg">
      <DigestMethod Algorithm="http://www.w3.org/2001/04/xmlenc#sha256"/>
      <DigestValue>fHsIBALJMF6qffQrd6GmPA47sutM2v9WLdaPYcfAqsk=</DigestValue>
    </Reference>
  </SignedInfo>
  <SignatureValue>BvIhZcSC1l4pmOqYQIaDSbaiCY0x+lSdgNb3Bn0s0+XVa7U3mfFcBeaQZEzvxWl5Az10jvCKB79p
7j2g94igVK4QAK3ExSo3qMQmzUs+l+1sdC4syASY9bljYZ9LzQ3G2XFzJabT0dg6OEAWt2WsaKRK
TZmXdCNk52Vn6QJW/Ab77fHy+Scqp0pFjiG+0rapRRYHHjNPMmB1Znn+cS1hXUQXH3jUP+np0tq5
SgAVQIGlrbjUNmCrMrJJM1cZ3ukV/oenEDA/KeF9Q0vx4h79OqLnx64ekbtuqer6KZiAAqQOSj6q
ygcoB85ZUWVNQUga0jof2zY03fXiJLmWUxD9uA==</SignatureValue>
  <KeyInfo>
    <X509Data>
      <X509Certificate>MIIIHTCCBgWgAwIBAgITXAAAHy/PcKz+VOoHsgAAAAAfLzANBgkqhkiG9w0BAQsFADBXMRcwFQYDVQQFEw5SVUMgODAwODA2MTAtNzEVMBMGA1UEChMMQ09ERTEwMCBTLkEuMQswCQYDVQQGEwJQWTEYMBYGA1UEAxMPQ0EtQ09ERTEwMCBTLkEuMB4XDTE5MTIxNzIwMjY1NVoXDTIxMTIxNzIwMjY1NVowga0xKTAnBgNVBAMTIEZBQklPIE1BUkNFTE8gUEVTU09MQU5JIFJJUVVFTE1FMRcwFQYDVQQKEw5QRVJTT05BIEZJU0lDQTELMAkGA1UEBhMCUFkxFjAUBgNVBCoTDUZBQklPIE1BUkNFTE8xGzAZBgNVBAQTElBFU1NPTEFOSSBSSVFVRUxNRTESMBAGA1UEBRMJQ0kyNjM3NzA2MREwDwYDVQQLEwhGSVJNQSBGMjCCASIwDQYJKoZIhvcNAQEBBQADggEPADCCAQoCggEBAK96A56hOS8EuqN3ofL+Nv1Mkc88GzaDotl34CY1DEgJvqmHcv/ppcLrvOV6DT6xSPjoqQDKUUhXUQeGbYplwOZlz6vaBhQPhISYQ8vnIG8kymD51SUTzjUNWXSTcFpotnVZKlcgY9Ha3hn0H9TEGtbEMwWeMkWsOuD6CHJ+SRPXuKRkFdjYUXgagXAy0DiKHulMPk9Xn5mMBlHNzuuGt95owpPYhDygu0B2Ixw2wJBoMYqJegbzplHup069A8jGYITAmJOyW/mXxDfxD2MZMczaKfkFJ56Pp6PdaBDzkpNXtdUuFccBGIMs2Zz283d4E06Y4ObAH5V4h75m6hMuTV0CAwEAAaOCA4kwggOFMA4GA1UdDwEB/wQEAwIF4DAMBgNVHRMBAf8EAjAAMCAGA1UdJQEB/wQWMBQGCCsGAQUFBwMCBggrBgEFBQcDBDAdBgNVHQ4EFgQUUyzjcEY9ZrM1anMJ13aoifLNbo8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FPBgNVHSAEggFGMIIBQjCCAT4GDCsGAQQBgtlKAQEBBjCCASwwbAYIKwYBBQUHAgEWYGh0dHA6Ly93d3cuY29kZTEwMC5jb20ucHkvZmlybWEtZGlnaXRhbC9DT0RFMTAwJTIwUG9saXRpY2ElMjBkZSUyMENlcnRpZmljYWNpb24lMjBGMiUyMHYyLjAucGRmADBmBggrBgEFBQcCAjBaHlgAUABvAGwAaQB0AGkAYwBhACAAZABlACAAYwBlAHIAdABpAGYAaQBjAGEAYwBpAG8AbgAgAEYAMgAgAGQAZQAgAEMAbwBkAGUAMQAwADAAIABTAC4AQQAuMFQGCCsGAQUFBwICMEgeRgBDAG8AZABlACAAMQAwADAAIABTAC4AQQAuACAAQwBlAHIAdABpAGYAaQBjAGEAdABlACAAUABvAGwAaQBjAHkAIABGADIwKgYDVR0RBCMwIYEfRkFCSU8uUEVTU09MQU5JQEhQQVVESVRPUkVTLkNPTTANBgkqhkiG9w0BAQsFAAOCAgEAhanHLxUobYUOn1QpfEj47HZMpScjX/Oeq+u0OYYALgBJlqQmatWtbRWWWTXzZWJwhRR4yzMlyzdU2h73eO/NmNP46D+RS5F4ucuFlDbalBniAvOJayHUg6SmxWpt2xgQioc4D7ir57xHC3M15I5kUBknzM26Ku8KKkRFU3/oZ9QMDqHV7p7/gaeeNYzmcF2iGdza4CN6rXjaBjZm3dw8hfjb1pBWVdXNVD8J96maJC77MyoQaO6VapTSW4pVVC/z/uWA/cHq0KKzPHHis7E2TbijqpgHCSVJWMKJPcXqv5OjhUqy2jyCa2ujMQhDKJiQxWLUnlQLSqHcNotBZbbECs2EfaWi4gFMyxmAuwKyjZEMlDAChosw9+UObvSmwhTaK9tVa6/FH+nPIeE4ccY2cjrOAIcVW36q/mw71GQQ/OvtTvkfY+fxn+SBPOQMj8b7Lgjr7p8NGF3ujLkYJNw3yKyjAID52JnzdQ1yOIA5TgEFOkFAT3kiBWPVKBCqVLjJCC/glDML4s3WcD9xhsyHp64igdbGq0UZUnMAoFQbGukKg2U15uLwGhqv5m85LRizgXGcnz/ZI0rD/MfkqwW9XiK2h+xJjrEf4geAHAX3eEoy5uUGY5bZxX2IJfN5APhZrst6Vgh1yyFOE+QbWjg+pBE8hPWI35XOjVZO3VgJ4q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9hkTQ75JAfW23smmIrr+KrL38a95DOPJIMJM2bZ4cJo=</DigestValue>
      </Reference>
      <Reference URI="/xl/calcChain.xml?ContentType=application/vnd.openxmlformats-officedocument.spreadsheetml.calcChain+xml">
        <DigestMethod Algorithm="http://www.w3.org/2001/04/xmlenc#sha256"/>
        <DigestValue>pqQKYHWvEsE8ObB5PvN8zGMQgDpttdrwTKdHhn65dxM=</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6jjMgi3pfG+Mho9TKglc4Y9hTTywrlztt/SW0w6HA4c=</DigestValue>
      </Reference>
      <Reference URI="/xl/drawings/drawing1.xml?ContentType=application/vnd.openxmlformats-officedocument.drawing+xml">
        <DigestMethod Algorithm="http://www.w3.org/2001/04/xmlenc#sha256"/>
        <DigestValue>y0ZQlfNdY94uZRLJWBtsfTRSb5oty5xOcbNT9Ew3IlA=</DigestValue>
      </Reference>
      <Reference URI="/xl/drawings/drawing2.xml?ContentType=application/vnd.openxmlformats-officedocument.drawing+xml">
        <DigestMethod Algorithm="http://www.w3.org/2001/04/xmlenc#sha256"/>
        <DigestValue>WpV8uvH5eOrffJMGrGdQFJPw03McU/LtXxb7P16lQ/A=</DigestValue>
      </Reference>
      <Reference URI="/xl/drawings/drawing3.xml?ContentType=application/vnd.openxmlformats-officedocument.drawing+xml">
        <DigestMethod Algorithm="http://www.w3.org/2001/04/xmlenc#sha256"/>
        <DigestValue>2L5pfuPQdgiDn+qA+dc3e23EDqMLhl1Pa9eWS9NUM00=</DigestValue>
      </Reference>
      <Reference URI="/xl/drawings/drawing4.xml?ContentType=application/vnd.openxmlformats-officedocument.drawing+xml">
        <DigestMethod Algorithm="http://www.w3.org/2001/04/xmlenc#sha256"/>
        <DigestValue>gWXPdnmRcsXyphUudF2UPusiEEmXnte/Q/I8rDHPZ0M=</DigestValue>
      </Reference>
      <Reference URI="/xl/drawings/drawing5.xml?ContentType=application/vnd.openxmlformats-officedocument.drawing+xml">
        <DigestMethod Algorithm="http://www.w3.org/2001/04/xmlenc#sha256"/>
        <DigestValue>Ayq6P/rUfIxGNnc7oencQ5iNrjg4rCO06Y4JSGsmQ0U=</DigestValue>
      </Reference>
      <Reference URI="/xl/drawings/drawing6.xml?ContentType=application/vnd.openxmlformats-officedocument.drawing+xml">
        <DigestMethod Algorithm="http://www.w3.org/2001/04/xmlenc#sha256"/>
        <DigestValue>0I2xNwNt+uhQ4lLtirZiobPWywWPJnnP/N4QsFN+a+M=</DigestValue>
      </Reference>
      <Reference URI="/xl/drawings/drawing7.xml?ContentType=application/vnd.openxmlformats-officedocument.drawing+xml">
        <DigestMethod Algorithm="http://www.w3.org/2001/04/xmlenc#sha256"/>
        <DigestValue>bYX1dI0DYeEb+8bPmmOVYvQpzNNL6n8ChsTJNYCJhww=</DigestValue>
      </Reference>
      <Reference URI="/xl/drawings/vmlDrawing1.vml?ContentType=application/vnd.openxmlformats-officedocument.vmlDrawing">
        <DigestMethod Algorithm="http://www.w3.org/2001/04/xmlenc#sha256"/>
        <DigestValue>q7NEoZVGa+F4RLf6pirQnhCS5RpxS3fEO7PDAZwBEWs=</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WDiRxh+8C5gRcMa1r2D+mMhicPEa04YxsxcxrezpdoY=</DigestValue>
      </Reference>
      <Reference URI="/xl/media/image3.emf?ContentType=image/x-emf">
        <DigestMethod Algorithm="http://www.w3.org/2001/04/xmlenc#sha256"/>
        <DigestValue>eKZi7xmQ212xj2urTZd0YN+fK1aR3VHCzJC7tvsqHVY=</DigestValue>
      </Reference>
      <Reference URI="/xl/media/image4.emf?ContentType=image/x-emf">
        <DigestMethod Algorithm="http://www.w3.org/2001/04/xmlenc#sha256"/>
        <DigestValue>KlCRPa33s9cqx9EyluA2rcw6OAKCJjgKSIqOS4cJJ8Y=</DigestValue>
      </Reference>
      <Reference URI="/xl/media/image5.emf?ContentType=image/x-emf">
        <DigestMethod Algorithm="http://www.w3.org/2001/04/xmlenc#sha256"/>
        <DigestValue>bNh2Msf9cyWLWtEg+5dR/RZjVFYd6i/saEsst2B1CL4=</DigestValue>
      </Reference>
      <Reference URI="/xl/media/image6.emf?ContentType=image/x-emf">
        <DigestMethod Algorithm="http://www.w3.org/2001/04/xmlenc#sha256"/>
        <DigestValue>R4Dwuk1xY1ZCGK6+aEdlDbmFiyiUovXQxRIkwhTzJc0=</DigestValue>
      </Reference>
      <Reference URI="/xl/printerSettings/printerSettings1.bin?ContentType=application/vnd.openxmlformats-officedocument.spreadsheetml.printerSettings">
        <DigestMethod Algorithm="http://www.w3.org/2001/04/xmlenc#sha256"/>
        <DigestValue>Cfw0083YUx4+c//A9/5+RCOR/iKtsVeQiYxZH4bhzc8=</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dQty6h4y3OjaBO679MIWuMByZpg6RKGw7ezGcnYUuw0=</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printerSettings/printerSettings6.bin?ContentType=application/vnd.openxmlformats-officedocument.spreadsheetml.printerSettings">
        <DigestMethod Algorithm="http://www.w3.org/2001/04/xmlenc#sha256"/>
        <DigestValue>Cfw0083YUx4+c//A9/5+RCOR/iKtsVeQiYxZH4bhzc8=</DigestValue>
      </Reference>
      <Reference URI="/xl/sharedStrings.xml?ContentType=application/vnd.openxmlformats-officedocument.spreadsheetml.sharedStrings+xml">
        <DigestMethod Algorithm="http://www.w3.org/2001/04/xmlenc#sha256"/>
        <DigestValue>ZEXJC2Alk68zuB7fgRdD4Ys2miv2UxpOavO5YA635Cw=</DigestValue>
      </Reference>
      <Reference URI="/xl/styles.xml?ContentType=application/vnd.openxmlformats-officedocument.spreadsheetml.styles+xml">
        <DigestMethod Algorithm="http://www.w3.org/2001/04/xmlenc#sha256"/>
        <DigestValue>kVjS8k66kiN9/hgCqZS+r8bcCssb5tcFHwdxfOcZ5y4=</DigestValue>
      </Reference>
      <Reference URI="/xl/theme/theme1.xml?ContentType=application/vnd.openxmlformats-officedocument.theme+xml">
        <DigestMethod Algorithm="http://www.w3.org/2001/04/xmlenc#sha256"/>
        <DigestValue>6X+H6oZv8bFWXDlENb4AFhS8/e674SGlKGn83vH5aSI=</DigestValue>
      </Reference>
      <Reference URI="/xl/workbook.xml?ContentType=application/vnd.openxmlformats-officedocument.spreadsheetml.sheet.main+xml">
        <DigestMethod Algorithm="http://www.w3.org/2001/04/xmlenc#sha256"/>
        <DigestValue>wJZpUhxLHm4RWGUymSUlEddPrGoO/eS/0tbLvFOwUzQ=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iLnqDiTvY3jcO6oGUkMq4Xn822GZ9FieCsP3rsGEq9A=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Tawd0AR3WKIFqlhccubY3AMVoPIhyN3+vwBhGLrXAaA=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kES1yCotKwnnhOOZkxVYB9G/E/IMRFzLZ5BhStIJkE0=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8GKlLdInL2QRjK8f6lVFdQ6jnGET2MO39Zd+uuWgXI0=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MfRCmWPxmmionX0useWZk7CQDXtrkqul8qBspYn88Ok=</DigestValue>
      </Reference>
      <Reference URI="/xl/worksheets/sheet2.xml?ContentType=application/vnd.openxmlformats-officedocument.spreadsheetml.worksheet+xml">
        <DigestMethod Algorithm="http://www.w3.org/2001/04/xmlenc#sha256"/>
        <DigestValue>GhZ1XJV5Tq1yiK5QjtNEYssF6IOPuwc2PJnyiw7a7vU=</DigestValue>
      </Reference>
      <Reference URI="/xl/worksheets/sheet3.xml?ContentType=application/vnd.openxmlformats-officedocument.spreadsheetml.worksheet+xml">
        <DigestMethod Algorithm="http://www.w3.org/2001/04/xmlenc#sha256"/>
        <DigestValue>b8TMFAahugiTz3Y0OfP9lwI9uQVsyQF7/v1a9NQMFB0=</DigestValue>
      </Reference>
      <Reference URI="/xl/worksheets/sheet4.xml?ContentType=application/vnd.openxmlformats-officedocument.spreadsheetml.worksheet+xml">
        <DigestMethod Algorithm="http://www.w3.org/2001/04/xmlenc#sha256"/>
        <DigestValue>XISWQXpVUt5RWhkUclJgaqp8ApgR8W06wts+OvSyxYM=</DigestValue>
      </Reference>
      <Reference URI="/xl/worksheets/sheet5.xml?ContentType=application/vnd.openxmlformats-officedocument.spreadsheetml.worksheet+xml">
        <DigestMethod Algorithm="http://www.w3.org/2001/04/xmlenc#sha256"/>
        <DigestValue>/tukj5fjzkLs4yVpTdPnv/+LiSSumt9iyazgHX0Bvg8=</DigestValue>
      </Reference>
      <Reference URI="/xl/worksheets/sheet6.xml?ContentType=application/vnd.openxmlformats-officedocument.spreadsheetml.worksheet+xml">
        <DigestMethod Algorithm="http://www.w3.org/2001/04/xmlenc#sha256"/>
        <DigestValue>Z1/wcm5BK9kbkNdp9xBFeNqryJrAmi5tOzaPrvTi6bI=</DigestValue>
      </Reference>
      <Reference URI="/xl/worksheets/sheet7.xml?ContentType=application/vnd.openxmlformats-officedocument.spreadsheetml.worksheet+xml">
        <DigestMethod Algorithm="http://www.w3.org/2001/04/xmlenc#sha256"/>
        <DigestValue>gKU8rZun/Jj8UJSDd/NBxMVoLooe6C7hG+NxK1u3aY4=</DigestValue>
      </Reference>
    </Manifest>
    <SignatureProperties>
      <SignatureProperty Id="idSignatureTime" Target="#idPackageSignature">
        <mdssi:SignatureTime xmlns:mdssi="http://schemas.openxmlformats.org/package/2006/digital-signature">
          <mdssi:Format>YYYY-MM-DDThh:mm:ssTZD</mdssi:Format>
          <mdssi:Value>2021-05-05T15:14:13Z</mdssi:Value>
        </mdssi:SignatureTime>
      </SignatureProperty>
    </SignatureProperties>
  </Object>
  <Object Id="idOfficeObject">
    <SignatureProperties>
      <SignatureProperty Id="idOfficeV1Details" Target="#idPackageSignature">
        <SignatureInfoV1 xmlns="http://schemas.microsoft.com/office/2006/digsig">
          <SetupID>{E4AAD4B0-5BE3-4E23-B988-7529D5DAB774}</SetupID>
          <SignatureText>Fabio Marcelo Pessolani</SignatureText>
          <SignatureImage/>
          <SignatureComments/>
          <WindowsVersion>10.0</WindowsVersion>
          <OfficeVersion>16.0.13929/22</OfficeVersion>
          <ApplicationVersion>16.0.13929</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2021-05-05T15:14:13Z</xd:SigningTime>
          <xd:SigningCertificate>
            <xd:Cert>
              <xd:CertDigest>
                <DigestMethod Algorithm="http://www.w3.org/2001/04/xmlenc#sha256"/>
                <DigestValue>5CbfxziPY17WYZvolOBesRjXBaYtAaIQqwWfvhkJcy0=</DigestValue>
              </xd:CertDigest>
              <xd:IssuerSerial>
                <X509IssuerName>CN=CA-CODE100 S.A., C=PY, O=CODE100 S.A., SERIALNUMBER=RUC 80080610-7</X509IssuerName>
                <X509SerialNumber>2051668599719130536585862376356816646043606831</X509SerialNumber>
              </xd:IssuerSerial>
            </xd:Cert>
          </xd:SigningCertificate>
          <xd:SignaturePolicyIdentifier>
            <xd:SignaturePolicyImplied/>
          </xd:SignaturePolicyIdentifier>
        </xd:SignedSignatureProperties>
      </xd:SignedProperties>
    </xd:QualifyingProperties>
  </Object>
  <Object Id="idValidSigLnImg">AQAAAGwAAAAAAAAAAAAAACABAAB/AAAAAAAAAAAAAACKGQAARAsAACBFTUYAAAEAPBwAAKoAAAAGAAAAAAAAAAAAAAAAAAAAVgUAAAADAAA1AQAArQAAAAAAAAAAAAAAAAAAAAi3BADIowIACgAAABAAAAAAAAAAAAAAAEsAAAAQAAAAAAAAAAUAAAAeAAAAGAAAAAAAAAAAAAAAIQEAAIAAAAAnAAAAGAAAAAEAAAAAAAAAAAAAAAAAAAAlAAAADAAAAAEAAABMAAAAZAAAAAAAAAAAAAAAIAEAAH8AAAAAAAAAAAAAACE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8PDwAAAAAAAlAAAADAAAAAEAAABMAAAAZAAAAAAAAAAAAAAAIAEAAH8AAAAAAAAAAAAAACEBAACAAAAAIQDwAAAAAAAAAAAAAACAPwAAAAAAAAAAAACAPwAAAAAAAAAAAAAAAAAAAAAAAAAAAAAAAAAAAAAAAAAAJQAAAAwAAAAAAACAKAAAAAwAAAABAAAAJwAAABgAAAABAAAAAAAAAPDw8AAAAAAAJQAAAAwAAAABAAAATAAAAGQAAAAAAAAAAAAAACABAAB/AAAAAAAAAAAAAAAh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AAAAAAAlAAAADAAAAAEAAABMAAAAZAAAAAAAAAAAAAAAIAEAAH8AAAAAAAAAAAAAACEBAACAAAAAIQDwAAAAAAAAAAAAAACAPwAAAAAAAAAAAACAPwAAAAAAAAAAAAAAAAAAAAAAAAAAAAAAAAAAAAAAAAAAJQAAAAwAAAAAAACAKAAAAAwAAAABAAAAJwAAABgAAAABAAAAAAAAAP///wAAAAAAJQAAAAwAAAABAAAATAAAAGQAAAAAAAAAAAAAACA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kAAAAEAAAA9gAAABAAAADJAAAABAAAAC4AAAANAAAAIQDwAAAAAAAAAAAAAACAPwAAAAAAAAAAAACAPwAAAAAAAAAAAAAAAAAAAAAAAAAAAAAAAAAAAAAAAAAAJQAAAAwAAAAAAACAKAAAAAwAAAABAAAAUgAAAHABAAABAAAA9f///wAAAAAAAAAAAAAAAJABAAAAAAABAAAAAHMAZQBnAG8AZQAgAHUAaQAAAAAAAAAAAAAAAAAAAAAAAAAAAAAAAAAAAAAAAAAAAAAAAAAAAAAAAAAAAAAAAAAAAAAAACAAAAAAAAAAYIwW+X8AAABgjBb5fwAA3FFwFvl/AAAAADKG+X8AAD244hX5fwAAMBYyhvl/AADcUXAW+X8AAJAWAAAAAAAAQAAAwPl/AAAAADKG+X8AAAS74hX5fwAABAAAAAAAAAAwFjKG+X8AAEC43rDGAAAA3FFwFgAAAABIAAAAAAAAANxRcBb5fwAAoGOMFvl/AAAAVnAW+X8AAAEAAAAAAAAANntwFvl/AAAAADKG+X8AAAAAAAAAAAAAAAAAANwBAAAYfwAV+X8AAND5ojHcAQAAm6AohPl/AAAQud6wxgAAAKm53rDGAAAAAAAAAAAAAAAAAAAAZHYACAAAAAAlAAAADAAAAAEAAAAYAAAADAAAAAAAAAASAAAADAAAAAEAAAAeAAAAGAAAAMkAAAAEAAAA9wAAABEAAAAlAAAADAAAAAEAAABUAAAAfAAAAMoAAAAEAAAA9QAAABAAAAABAAAAYfe0QVU1tEHKAAAABAAAAAgAAABMAAAAAAAAAAAAAAAAAAAA//////////9cAAAANQAvADUALwAyADAAMgAxAAYAAAAEAAAABgAAAAQAAAAGAAAABgAAAAYAAAAGAAAASwAAAEAAAAAwAAAABQAAACAAAAABAAAAAQAAABAAAAAAAAAAAAAAACEBAACAAAAAAAAAAAAAAAAhAQAAgAAAAFIAAABwAQAAAgAAABAAAAAHAAAAAAAAAAAAAAC8AgAAAAAAAAECAiJTAHkAcwB0AGUAbQAAAAAAAAAAAAAAAAAAAAAAAAAAAAAAAAAAAAAAAAAAAAAAAAAAAAAAAAAAAAAAAAAAAAAAAAAAAAEAAAAAAAAAeAXdsMYAAAAAAAAAAAAAAIiuS4T5fwAAAAAAAAAAAAAJAAAAAAAAANDfwD/cAQAAd7riFfl/AAAAAAAAAAAAAAAAAAAAAAAAdDcuYUNLAAD4Bt2wxgAAALgH3bDGAAAAIGD8PdwBAADQ+aIx3AEAACAI3bAAAAAAAAAAAAAAAAAHAAAAAAAAAAAAAAAAAAAAXAfdsMYAAACZB92wxgAAAFG2JIT5fwAAcKprP9wBAAAI0toVAAAAAAAAAAAAAAAAcKprP9wBAADQ+aIx3AEAAJugKIT5fwAAAAfdsMYAAACZB92wxg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AAAoJPfP9wBAADYsWwV+X8AAAAAAAD5fwAAiK5LhPl/AAAAAAAAAAAAAAAAAAAAAAAAwKgZPtwBAABAom0V+X8AAAAAAAAAAAAAAAAAAAAAAAD0MC5hQ0sAADzCvBv5fwAAAAAAAAAAAADg////AAAAAND5ojHcAQAAuAfdsAAAAAAAAAAAAAAAAAYAAAAAAAAAAAAAAAAAAADcBt2wxgAAABkH3bDGAAAAUbYkhPl/AADQ38A/3AEAAAAAAAAAAAAA0N/AP9wBAAAgzXsx3AEAAND5ojHcAQAAm6AohPl/AACABt2wxgAAABkH3bDGAAAAAAAAAAAAAAAAAAAAZHYACAAAAAAlAAAADAAAAAMAAAAYAAAADAAAAAAAAAASAAAADAAAAAEAAAAWAAAADAAAAAgAAABUAAAAVAAAAAoAAAAnAAAAHgAAAEoAAAABAAAAYfe0QVU1tEEKAAAASwAAAAEAAABMAAAABAAAAAkAAAAnAAAAIAAAAEsAAABQAAAAWAAA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RAAAARwAAACkAAAAzAAAAqQAAABUAAAAhAPAAAAAAAAAAAAAAAIA/AAAAAAAAAAAAAIA/AAAAAAAAAAAAAAAAAAAAAAAAAAAAAAAAAAAAAAAAAAAlAAAADAAAAAAAAIAoAAAADAAAAAQAAABSAAAAcAEAAAQAAADw////AAAAAAAAAAAAAAAAkAEAAAAAAAEAAAAAcwBlAGcAbwBlACAAdQBpAAAAAAAAAAAAAAAAAAAAAAAAAAAAAAAAAAAAAAAAAAAAAAAAAAAAAAAAAAAAAAAAAAAAAABgD92wxgAAAGAP3bDGAAAAAAgAAAAAAACIrkuE+X8AAAAAAAAAAAAAAAAAAAAAAABYhPQ/3AEAALD69z/cAQAAAAAAAAAAAAAAAAAAAAAAADQ3LmFDSwAAWK9tFfl/AAAAAAAACAAAAPD///8AAAAA0PmiMdwBAAD4B92wAAAAAAAAAAAAAAAACQAAAAAAAAAAAAAAAAAAABwH3bDGAAAAWQfdsMYAAABRtiSE+X8AAFjfwD/cAQAAAAAAAAAAAABY38A/3AEAAKCvbRX5fwAA0PmiMdwBAACboCiE+X8AAMAG3bDGAAAAWQfdsMYAAAAAAAAAAAAAAHAqAT5kdgAIAAAAACUAAAAMAAAABAAAABgAAAAMAAAAAAAAABIAAAAMAAAAAQAAAB4AAAAYAAAAKQAAADMAAADSAAAASAAAACUAAAAMAAAABAAAAFQAAADYAAAAKgAAADMAAADQAAAARwAAAAEAAABh97RBVTW0QSoAAAAzAAAAFwAAAEwAAAAAAAAAAAAAAAAAAAD//////////3wAAABGAGEAYgBpAG8AIABNAGEAcgBjAGUAbABvACAAUABlAHMAcwBvAGwAYQBuAGkAAAAIAAAACAAAAAkAAAAEAAAACQAAAAQAAAAOAAAACAAAAAYAAAAHAAAACAAAAAQAAAAJAAAABAAAAAkAAAAIAAAABwAAAAcAAAAJAAAABAAAAAgAAAAJAAAABAAAAEsAAABAAAAAMAAAAAUAAAAgAAAAAQAAAAEAAAAQAAAAAAAAAAAAAAAhAQAAgAAAAAAAAAAAAAAAIQEAAIAAAAAlAAAADAAAAAIAAAAnAAAAGAAAAAUAAAAAAAAA////AAAAAAAlAAAADAAAAAUAAABMAAAAZAAAAAAAAABQAAAAIAEAAHwAAAAAAAAAUAAAACE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YAAAACgAAAFAAAACFAAAAXAAAAAEAAABh97RBVTW0QQoAAABQAAAAFwAAAEwAAAAAAAAAAAAAAAAAAAD//////////3wAAABGAGEAYgBpAG8AIABNAGEAcgBjAGUAbABvACAAUABlAHMAcwBvAGwAYQBuAGkAAAAGAAAABgAAAAcAAAADAAAABwAAAAMAAAAKAAAABgAAAAQAAAAFAAAABgAAAAMAAAAHAAAAAwAAAAYAAAAGAAAABQAAAAUAAAAHAAAAAwAAAAYAAAAHAAAAAwAAAEsAAABAAAAAMAAAAAUAAAAgAAAAAQAAAAEAAAAQAAAAAAAAAAAAAAAhAQAAgAAAAAAAAAAAAAAAIQEAAIAAAAAlAAAADAAAAAIAAAAnAAAAGAAAAAUAAAAAAAAA////AAAAAAAlAAAADAAAAAUAAABMAAAAZAAAAAkAAABgAAAA/wAAAGwAAAAJAAAAYAAAAPcAAAANAAAAIQDwAAAAAAAAAAAAAACAPwAAAAAAAAAAAACAPwAAAAAAAAAAAAAAAAAAAAAAAAAAAAAAAAAAAAAAAAAAJQAAAAwAAAAAAACAKAAAAAwAAAAFAAAAJQAAAAwAAAABAAAAGAAAAAwAAAAAAAAAEgAAAAwAAAABAAAAHgAAABgAAAAJAAAAYAAAAAABAABtAAAAJQAAAAwAAAABAAAAVAAAAKgAAAAKAAAAYAAAAFoAAABsAAAAAQAAAGH3tEFVNbRBCgAAAGAAAAAPAAAATAAAAAAAAAAAAAAAAAAAAP//////////bAAAAEEAdQBkAGkAdABvAHIAIABFAHgAdABlAHIAbgBvAAAABwAAAAcAAAAHAAAAAwAAAAQAAAAHAAAABAAAAAMAAAAGAAAABQAAAAQAAAAGAAAABAAAAAcAAAAHAAAASwAAAEAAAAAwAAAABQAAACAAAAABAAAAAQAAABAAAAAAAAAAAAAAACEBAACAAAAAAAAAAAAAAAAhAQAAgAAAACUAAAAMAAAAAgAAACcAAAAYAAAABQAAAAAAAAD///8AAAAAACUAAAAMAAAABQAAAEwAAABkAAAACQAAAHAAAAAXAQAAfAAAAAkAAABwAAAADwEAAA0AAAAhAPAAAAAAAAAAAAAAAIA/AAAAAAAAAAAAAIA/AAAAAAAAAAAAAAAAAAAAAAAAAAAAAAAAAAAAAAAAAAAlAAAADAAAAAAAAIAoAAAADAAAAAUAAAAlAAAADAAAAAEAAAAYAAAADAAAAAAAAAASAAAADAAAAAEAAAAWAAAADAAAAAAAAABUAAAAXAEAAAoAAABwAAAAFgEAAHwAAAABAAAAYfe0QVU1tEEKAAAAcAAAAC0AAABMAAAABAAAAAkAAABwAAAAGAEAAH0AAACoAAAARgBpAHIAbQBhAGQAbwAgAHAAbwByADoAIABGAEEAQgBJAE8AIABNAEEAUgBDAEUATABPACAAUABFAFMAUwBPAEwAQQBOAEkAIABSAEkAUQBVAEUATABNAEUAAAAGAAAAAwAAAAQAAAAJAAAABgAAAAcAAAAHAAAAAwAAAAcAAAAHAAAABAAAAAMAAAADAAAABgAAAAcAAAAGAAAAAwAAAAkAAAADAAAACgAAAAcAAAAHAAAABwAAAAYAAAAFAAAACQAAAAMAAAAGAAAABgAAAAYAAAAGAAAACQAAAAUAAAAHAAAACAAAAAMAAAADAAAABwAAAAMAAAAIAAAACAAAAAYAAAAFAAAACgAAAAYAAAAWAAAADAAAAAAAAAAlAAAADAAAAAIAAAAOAAAAFAAAAAAAAAAQAAAAFAAAAA==</Object>
  <Object Id="idInvalidSigLnImg">AQAAAGwAAAAAAAAAAAAAACABAAB/AAAAAAAAAAAAAACKGQAARAsAACBFTUYAAAEAxCAAALEAAAAGAAAAAAAAAAAAAAAAAAAAVgUAAAADAAA1AQAArQAAAAAAAAAAAAAAAAAAAAi3BADIowIACgAAABAAAAAAAAAAAAAAAEsAAAAQAAAAAAAAAAUAAAAeAAAAGAAAAAAAAAAAAAAAIQEAAIAAAAAnAAAAGAAAAAEAAAAAAAAAAAAAAAAAAAAlAAAADAAAAAEAAABMAAAAZAAAAAAAAAAAAAAAIAEAAH8AAAAAAAAAAAAAACE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8PDwAAAAAAAlAAAADAAAAAEAAABMAAAAZAAAAAAAAAAAAAAAIAEAAH8AAAAAAAAAAAAAACEBAACAAAAAIQDwAAAAAAAAAAAAAACAPwAAAAAAAAAAAACAPwAAAAAAAAAAAAAAAAAAAAAAAAAAAAAAAAAAAAAAAAAAJQAAAAwAAAAAAACAKAAAAAwAAAABAAAAJwAAABgAAAABAAAAAAAAAPDw8AAAAAAAJQAAAAwAAAABAAAATAAAAGQAAAAAAAAAAAAAACABAAB/AAAAAAAAAAAAAAAhAQAAgAAAACEA8AAAAAAAAAAAAAAAgD8AAAAAAAAAAAAAgD8AAAAAAAAAAAAAAAAAAAAAAAAAAAAAAAAAAAAAAAAAACUAAAAMAAAAAAAAgCgAAAAMAAAAAQAAACcAAAAYAAAAAQAAAAAAAADw8PAAAAAAACUAAAAMAAAAAQAAAEwAAABkAAAAAAAAAAAAAAAgAQAAfwAAAAAAAAAAAAAAIQEAAIAAAAAhAPAAAAAAAAAAAAAAAIA/AAAAAAAAAAAAAIA/AAAAAAAAAAAAAAAAAAAAAAAAAAAAAAAAAAAAAAAAAAAlAAAADAAAAAAAAIAoAAAADAAAAAEAAAAnAAAAGAAAAAEAAAAAAAAA////AAAAAAAlAAAADAAAAAEAAABMAAAAZAAAAAAAAAAAAAAAIAEAAH8AAAAAAAAAAAAAACEBAACAAAAAIQDwAAAAAAAAAAAAAACAPwAAAAAAAAAAAACAPwAAAAAAAAAAAAAAAAAAAAAAAAAAAAAAAAAAAAAAAAAAJQAAAAwAAAAAAACAKAAAAAwAAAABAAAAJwAAABgAAAABAAAAAAAAAP///wAAAAAAJQAAAAwAAAABAAAATAAAAGQAAAAAAAAAAAAAACABAAB/AAAAAAAAAAAAAAAh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LADAAAKAAAAAwAAABcAAAAQAAAACgAAAAMAAAAOAAAADgAAAAAA/wEAAAAAAAAAAAAAgD8AAAAAAAAAAAAAgD8AAAAAAAAAAP///wAAAAAAbAAAADQAAACgAAAAEAMAAA4AAAAOAAAAKAAAAA4AAAAOAAAAAQAgAAMAAAAQAwAAAAAAAAAAAAAAAAAAAAAAAAAA/wAA/wAA/wAAAAAAAAAAAAAAAAAAAB4fH4oYGRluAAAAAAAAAAAODzk9NTfW5gAAAAAAAAAAAAAAAAAAAAA7Pe3/AAAAAAAAAAAAAAAAOjs7pjg6Ov84Ojr/CwsLMQAAAAAODzk9NTfW5gAAAAAAAAAAOz3t/wAAAAAAAAAAAAAAAAAAAAA6Ozumpqen//r6+v9OUFD/kZKS/wAAAAAODzk9NTfW5js97f8AAAAAAAAAAAAAAAAAAAAAAAAAADo7O6amp6f/+vr6//r6+v/6+vr/rKysrwAAAAA7Pe3/NTfW5gAAAAAAAAAAAAAAAAAAAAAAAAAAOjs7pqanp//6+vr/+vr6/zw8PD0AAAAAOz3t/wAAAAAODzk9NTfW5gAAAAAAAAAAAAAAAAAAAAA6Ozumpqen//r6+v88PDw9AAAAADs97f8AAAAAAAAAAAAAAAAODzk9NTfW5gAAAAAAAAAAAAAAADo7O6aRkpL/ODo6/zg6Ov8SEhJRAAAAAAAAAAAAAAAAAAAAAAAAAAAAAAAAAAAAAAAAAAAAAAAAOjs7pk5QUP/6+vr/+vr6/6+vr/E7Ozt7SUtLzAAAAAAAAAAAAAAAAAAAAAAAAAAAAAAAAAAAAABFR0f2+vr6//r6+v/6+vr/+vr6//r6+v9ISkr4CwsLMQAAAAAAAAAAAAAAAAAAAAAAAAAAGBkZboiJifb6+vr/+vr6//r6+v/6+vr/+vr6/6anp/8eHx+KAAAAAAAAAAAAAAAAAAAAAAAAAAAYGRluiImJ9vr6+v/6+vr/+vr6//r6+v/6+vr/pqen/x4fH4oAAAAAAAAAAAAAAAAAAAAAAAAAAAsLCzFISkr4+vr6//r6+v/6+vr/+vr6//r6+v9dXl72EhISUQAAAAAAAAAAAAAAAAAAAAAAAAAAAAAAAB4fH4pmZ2f/+vr6//r6+v/6+vr/e319/zk7O7sAAAAAAAAAAAAAAAAAAAAAAAAAAAAAAAAAAAAAAAAAABgZGW44Ojr/ODo6/zg6Ov8eHx+K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YIwW+X8AAABgjBb5fwAA3FFwFvl/AAAAADKG+X8AAD244hX5fwAAMBYyhvl/AADcUXAW+X8AAJAWAAAAAAAAQAAAwPl/AAAAADKG+X8AAAS74hX5fwAABAAAAAAAAAAwFjKG+X8AAEC43rDGAAAA3FFwFgAAAABIAAAAAAAAANxRcBb5fwAAoGOMFvl/AAAAVnAW+X8AAAEAAAAAAAAANntwFvl/AAAAADKG+X8AAAAAAAAAAAAAAAAAANwBAAAYfwAV+X8AAND5ojHcAQAAm6AohPl/AAAQud6wxgAAAKm53rDGAAAAAAAAAAAAAAAAAAAAZHYACAAAAAAlAAAADAAAAAEAAAAYAAAADAAAAP8AAAASAAAADAAAAAEAAAAeAAAAGAAAACIAAAAEAAAAcgAAABEAAAAlAAAADAAAAAEAAABUAAAAqAAAACMAAAAEAAAAcAAAABAAAAABAAAAYfe0QVU1tEEjAAAABAAAAA8AAABMAAAAAAAAAAAAAAAAAAAA//////////9sAAAARgBpAHIAbQBhACAAbgBvACAAdgDhAGwAaQBkAGEAAAAGAAAAAwAAAAQAAAAJAAAABgAAAAMAAAAHAAAABwAAAAMAAAAFAAAABgAAAAMAAAADAAAABwAAAAYAAABLAAAAQAAAADAAAAAFAAAAIAAAAAEAAAABAAAAEAAAAAAAAAAAAAAAIQEAAIAAAAAAAAAAAAAAACEBAACAAAAAUgAAAHABAAACAAAAEAAAAAcAAAAAAAAAAAAAALwCAAAAAAAAAQICIlMAeQBzAHQAZQBtAAAAAAAAAAAAAAAAAAAAAAAAAAAAAAAAAAAAAAAAAAAAAAAAAAAAAAAAAAAAAAAAAAAAAAAAAAAAAQAAAAAAAAB4Bd2wxgAAAAAAAAAAAAAAiK5LhPl/AAAAAAAAAAAAAAkAAAAAAAAA0N/AP9wBAAB3uuIV+X8AAAAAAAAAAAAAAAAAAAAAAAB0Ny5hQ0sAAPgG3bDGAAAAuAfdsMYAAAAgYPw93AEAAND5ojHcAQAAIAjdsAAAAAAAAAAAAAAAAAcAAAAAAAAAAAAAAAAAAABcB92wxgAAAJkH3bDGAAAAUbYkhPl/AABwqms/3AEAAAjS2hUAAAAAAAAAAAAAAABwqms/3AEAAND5ojHcAQAAm6AohPl/AAAAB92wxgAAAJkH3bDG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Cgk98/3AEAANixbBX5fwAAAAAAAPl/AACIrkuE+X8AAAAAAAAAAAAAAAAAAAAAAADAqBk+3AEAAECibRX5fwAAAAAAAAAAAAAAAAAAAAAAAPQwLmFDSwAAPMK8G/l/AAAAAAAAAAAAAOD///8AAAAA0PmiMdwBAAC4B92wAAAAAAAAAAAAAAAABgAAAAAAAAAAAAAAAAAAANwG3bDGAAAAGQfdsMYAAABRtiSE+X8AANDfwD/cAQAAAAAAAAAAAADQ38A/3AEAACDNezHcAQAA0PmiMdwBAACboCiE+X8AAIAG3bDGAAAAGQfdsMYAAAAAAAAAAAAAAAAAAABkdgAIAAAAACUAAAAMAAAAAwAAABgAAAAMAAAAAAAAABIAAAAMAAAAAQAAABYAAAAMAAAACAAAAFQAAABUAAAACgAAACcAAAAeAAAASgAAAAEAAABh97RBVTW0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EAAABHAAAAKQAAADMAAACpAAAAFQAAACEA8AAAAAAAAAAAAAAAgD8AAAAAAAAAAAAAgD8AAAAAAAAAAAAAAAAAAAAAAAAAAAAAAAAAAAAAAAAAACUAAAAMAAAAAAAAgCgAAAAMAAAABAAAAFIAAABwAQAABAAAAPD///8AAAAAAAAAAAAAAACQAQAAAAAAAQAAAABzAGUAZwBvAGUAIAB1AGkAAAAAAAAAAAAAAAAAAAAAAAAAAAAAAAAAAAAAAAAAAAAAAAAAAAAAAAAAAAAAAAAAAAAAAGAP3bDGAAAAYA/dsMYAAAAACAAAAAAAAIiuS4T5fwAAAAAAAAAAAAAAAAAAAAAAAFiE9D/cAQAAsPr3P9wBAAAAAAAAAAAAAAAAAAAAAAAANDcuYUNLAABYr20V+X8AAAAAAAAIAAAA8P///wAAAADQ+aIx3AEAAPgH3bAAAAAAAAAAAAAAAAAJAAAAAAAAAAAAAAAAAAAAHAfdsMYAAABZB92wxgAAAFG2JIT5fwAAWN/AP9wBAAAAAAAAAAAAAFjfwD/cAQAAoK9tFfl/AADQ+aIx3AEAAJugKIT5fwAAwAbdsMYAAABZB92wxgAAAAAAAAAAAAAAcCoBPmR2AAgAAAAAJQAAAAwAAAAEAAAAGAAAAAwAAAAAAAAAEgAAAAwAAAABAAAAHgAAABgAAAApAAAAMwAAANIAAABIAAAAJQAAAAwAAAAEAAAAVAAAANgAAAAqAAAAMwAAANAAAABHAAAAAQAAAGH3tEFVNbRBKgAAADMAAAAXAAAATAAAAAAAAAAAAAAAAAAAAP//////////fAAAAEYAYQBiAGkAbwAgAE0AYQByAGMAZQBsAG8AIABQAGUAcwBzAG8AbABhAG4AaQAAAAgAAAAIAAAACQAAAAQAAAAJAAAABAAAAA4AAAAIAAAABgAAAAcAAAAIAAAABAAAAAkAAAAEAAAACQAAAAgAAAAHAAAABwAAAAkAAAAEAAAACAAAAAkAAAAEAAAASwAAAEAAAAAwAAAABQAAACAAAAABAAAAAQAAABAAAAAAAAAAAAAAACEBAACAAAAAAAAAAAAAAAAhAQAAgAAAACUAAAAMAAAAAgAAACcAAAAYAAAABQAAAAAAAAD///8AAAAAACUAAAAMAAAABQAAAEwAAABkAAAAAAAAAFAAAAAgAQAAfAAAAAAAAABQAAAAIQEAAC0AAAAhAPAAAAAAAAAAAAAAAIA/AAAAAAAAAAAAAIA/AAAAAAAAAAAAAAAAAAAAAAAAAAAAAAAAAAAAAAAAAAAlAAAADAAAAAAAAIAoAAAADAAAAAUAAAAnAAAAGAAAAAUAAAAAAAAA////AAAAAAAlAAAADAAAAAUAAABMAAAAZAAAAAkAAABQAAAA/wAAAFwAAAAJAAAAUAAAAPcAAAANAAAAIQDwAAAAAAAAAAAAAACAPwAAAAAAAAAAAACAPwAAAAAAAAAAAAAAAAAAAAAAAAAAAAAAAAAAAAAAAAAAJQAAAAwAAAAAAACAKAAAAAwAAAAFAAAAJQAAAAwAAAABAAAAGAAAAAwAAAAAAAAAEgAAAAwAAAABAAAAHgAAABgAAAAJAAAAUAAAAAABAABdAAAAJQAAAAwAAAABAAAAVAAAANgAAAAKAAAAUAAAAIUAAABcAAAAAQAAAGH3tEFVNbRBCgAAAFAAAAAXAAAATAAAAAAAAAAAAAAAAAAAAP//////////fAAAAEYAYQBiAGkAbwAgAE0AYQByAGMAZQBsAG8AIABQAGUAcwBzAG8AbABhAG4AaQAAAAYAAAAGAAAABwAAAAMAAAAHAAAAAwAAAAoAAAAGAAAABAAAAAUAAAAGAAAAAwAAAAcAAAADAAAABgAAAAYAAAAFAAAABQAAAAcAAAADAAAABgAAAAcAAAADAAAASwAAAEAAAAAwAAAABQAAACAAAAABAAAAAQAAABAAAAAAAAAAAAAAACEBAACAAAAAAAAAAAAAAAAh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qAAAAAoAAABgAAAAWgAAAGwAAAABAAAAYfe0QVU1tEEKAAAAYAAAAA8AAABMAAAAAAAAAAAAAAAAAAAA//////////9sAAAAQQB1AGQAaQB0AG8AcgAgAEUAeAB0AGUAcgBuAG8AAAAHAAAABwAAAAcAAAADAAAABAAAAAcAAAAEAAAAAwAAAAYAAAAFAAAABAAAAAYAAAAEAAAABwAAAAcAAABLAAAAQAAAADAAAAAFAAAAIAAAAAEAAAABAAAAEAAAAAAAAAAAAAAAIQEAAIAAAAAAAAAAAAAAACEBAACAAAAAJQAAAAwAAAACAAAAJwAAABgAAAAFAAAAAAAAAP///wAAAAAAJQAAAAwAAAAFAAAATAAAAGQAAAAJAAAAcAAAABcBAAB8AAAACQAAAHAAAAAPAQAADQAAACEA8AAAAAAAAAAAAAAAgD8AAAAAAAAAAAAAgD8AAAAAAAAAAAAAAAAAAAAAAAAAAAAAAAAAAAAAAAAAACUAAAAMAAAAAAAAgCgAAAAMAAAABQAAACUAAAAMAAAAAQAAABgAAAAMAAAAAAAAABIAAAAMAAAAAQAAABYAAAAMAAAAAAAAAFQAAABcAQAACgAAAHAAAAAWAQAAfAAAAAEAAABh97RBVTW0QQoAAABwAAAALQAAAEwAAAAEAAAACQAAAHAAAAAYAQAAfQAAAKgAAABGAGkAcgBtAGEAZABvACAAcABvAHIAOgAgAEYAQQBCAEkATwAgAE0AQQBSAEMARQBMAE8AIABQAEUAUwBTAE8ATABBAE4ASQAgAFIASQBRAFUARQBMAE0ARQAAAAYAAAADAAAABAAAAAkAAAAGAAAABwAAAAcAAAADAAAABwAAAAcAAAAEAAAAAwAAAAMAAAAGAAAABwAAAAYAAAADAAAACQAAAAMAAAAKAAAABwAAAAcAAAAHAAAABgAAAAUAAAAJAAAAAwAAAAYAAAAGAAAABgAAAAYAAAAJAAAABQAAAAcAAAAIAAAAAwAAAAMAAAAHAAAAAwAAAAgAAAAIAAAABgAAAAUAAAAKAAAABg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indice</vt:lpstr>
      <vt:lpstr>1</vt:lpstr>
      <vt:lpstr>2</vt:lpstr>
      <vt:lpstr>3</vt:lpstr>
      <vt:lpstr>4</vt:lpstr>
      <vt:lpstr>5</vt:lpstr>
      <vt:lpstr>6</vt:lpstr>
      <vt:lpstr>'5'!_Hlk486413223</vt:lpstr>
      <vt:lpstr>'5'!_Hlk492023274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cp:lastPrinted>2019-08-27T18:48:00Z</cp:lastPrinted>
  <dcterms:created xsi:type="dcterms:W3CDTF">2015-06-05T18:19:34Z</dcterms:created>
  <dcterms:modified xsi:type="dcterms:W3CDTF">2021-05-03T14:49:45Z</dcterms:modified>
</cp:coreProperties>
</file>