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Pablo Roa\Desktop\BALANCES MARZO\"/>
    </mc:Choice>
  </mc:AlternateContent>
  <xr:revisionPtr revIDLastSave="0" documentId="13_ncr:201_{457C975E-3584-45B6-A083-9DC1283A219D}" xr6:coauthVersionLast="47" xr6:coauthVersionMax="47" xr10:uidLastSave="{00000000-0000-0000-0000-000000000000}"/>
  <bookViews>
    <workbookView xWindow="20520" yWindow="-120" windowWidth="16215" windowHeight="11385" tabRatio="850" xr2:uid="{00000000-000D-0000-FFFF-FFFF00000000}"/>
  </bookViews>
  <sheets>
    <sheet name="Indice" sheetId="8" r:id="rId1"/>
    <sheet name="1" sheetId="4" r:id="rId2"/>
    <sheet name="2" sheetId="3" r:id="rId3"/>
    <sheet name="3" sheetId="2" r:id="rId4"/>
    <sheet name="4" sheetId="1" r:id="rId5"/>
    <sheet name="5" sheetId="9" r:id="rId6"/>
    <sheet name="6" sheetId="11" r:id="rId7"/>
    <sheet name="7" sheetId="12" r:id="rId8"/>
  </sheets>
  <definedNames>
    <definedName name="_Hlk486413223" localSheetId="5">'5'!$A$27</definedName>
    <definedName name="_Hlk492023274" localSheetId="5">'5'!$A$97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 i="8" l="1"/>
  <c r="E6" i="3" s="1"/>
  <c r="A2" i="11"/>
  <c r="B3" i="1"/>
  <c r="B3" i="2"/>
  <c r="E14" i="3"/>
  <c r="B4" i="3"/>
  <c r="B4" i="4"/>
  <c r="J11" i="11"/>
  <c r="C108" i="9" l="1"/>
  <c r="D108" i="9"/>
  <c r="E15" i="3" l="1"/>
  <c r="C10" i="8" l="1"/>
  <c r="E6" i="4" l="1"/>
  <c r="C6" i="4"/>
  <c r="D5" i="2"/>
  <c r="C5" i="2"/>
  <c r="D5" i="1"/>
  <c r="C5" i="1"/>
  <c r="N4" i="8" l="1"/>
</calcChain>
</file>

<file path=xl/sharedStrings.xml><?xml version="1.0" encoding="utf-8"?>
<sst xmlns="http://schemas.openxmlformats.org/spreadsheetml/2006/main" count="244" uniqueCount="220">
  <si>
    <t>G</t>
  </si>
  <si>
    <t>Saldo de Caja al inicio del año</t>
  </si>
  <si>
    <t>Actividades Operativas</t>
  </si>
  <si>
    <t>Causa de Las Variaciones de efectivo</t>
  </si>
  <si>
    <t>Cambios en activos y pasivos operativos</t>
  </si>
  <si>
    <t>Aumento o disminucion deudores por operaciones</t>
  </si>
  <si>
    <t>Aumento o Disminucion intereses a cobrar</t>
  </si>
  <si>
    <t>Aumentoo disminución en acreedores por operaciones</t>
  </si>
  <si>
    <t>Aumento o disminución en otros pasivos</t>
  </si>
  <si>
    <t>Flujo neto generado por actividades operativas</t>
  </si>
  <si>
    <t>Actividades de financiación</t>
  </si>
  <si>
    <t>Rescate</t>
  </si>
  <si>
    <t>Aumento o disminución de inversiones</t>
  </si>
  <si>
    <t>Suscripciones</t>
  </si>
  <si>
    <t>Flujo Neto de efectivo por actividades de financiación</t>
  </si>
  <si>
    <t>Saldo final de efectivos</t>
  </si>
  <si>
    <t>ESTADO DE VARIACIÓN DEL ACTIVO NETO</t>
  </si>
  <si>
    <t>CUENTAS</t>
  </si>
  <si>
    <t>APORTANTES</t>
  </si>
  <si>
    <t>RESULTADOS</t>
  </si>
  <si>
    <t>Saldo al inicio del periodo</t>
  </si>
  <si>
    <t>Movimientos del periodo</t>
  </si>
  <si>
    <t>Rescates</t>
  </si>
  <si>
    <t>Resultado del Periodo</t>
  </si>
  <si>
    <t>Saldo al final del periodo</t>
  </si>
  <si>
    <t>INGRESOS</t>
  </si>
  <si>
    <t>Resultado por Tenencia</t>
  </si>
  <si>
    <t xml:space="preserve">Intereses </t>
  </si>
  <si>
    <t>Total Ingresos</t>
  </si>
  <si>
    <t>EGRESOS</t>
  </si>
  <si>
    <t>Comisión por Administración</t>
  </si>
  <si>
    <t xml:space="preserve">- Gastos de Ventas </t>
  </si>
  <si>
    <t>Comisión por Corretaje</t>
  </si>
  <si>
    <t>Otros Egresos</t>
  </si>
  <si>
    <t>Total Egresos</t>
  </si>
  <si>
    <t>Resultado del Ejercicio</t>
  </si>
  <si>
    <t>ACTIVOS</t>
  </si>
  <si>
    <t>ACTIVO CORRIENTE</t>
  </si>
  <si>
    <t>DISPONIBILIDADES</t>
  </si>
  <si>
    <t>Titulo de Renta Variable</t>
  </si>
  <si>
    <t>ACTIVO NO CORRIENTE</t>
  </si>
  <si>
    <t>Total de Activo Bruto</t>
  </si>
  <si>
    <t xml:space="preserve">PASIVOS </t>
  </si>
  <si>
    <t xml:space="preserve">PASIVO </t>
  </si>
  <si>
    <t>ACREEDORES POR OPERACIONES</t>
  </si>
  <si>
    <t>Rescates a Pagar</t>
  </si>
  <si>
    <t xml:space="preserve">Total Pasivo </t>
  </si>
  <si>
    <t>Activo Neto</t>
  </si>
  <si>
    <t>Cuotas partes en circulación</t>
  </si>
  <si>
    <t>Valor cuota parte al cierre</t>
  </si>
  <si>
    <t>TOTAL ACTIVO CORRIENTE</t>
  </si>
  <si>
    <t>Banco</t>
  </si>
  <si>
    <t>Otros (Ventas de Activos Fijos)</t>
  </si>
  <si>
    <t>Desde</t>
  </si>
  <si>
    <t>Comparativo</t>
  </si>
  <si>
    <t>FECHA DE REPORTE</t>
  </si>
  <si>
    <t>Tipo de Cambio Comprador</t>
  </si>
  <si>
    <t>Tipo de Cambio Vendedor</t>
  </si>
  <si>
    <t>Estados Financieros</t>
  </si>
  <si>
    <t>(Anexo D)</t>
  </si>
  <si>
    <t>Índice</t>
  </si>
  <si>
    <t>NOTAS A LOS ESTADOS FINANCIEROS</t>
  </si>
  <si>
    <t>CUADRO DE INVERSIONES</t>
  </si>
  <si>
    <t xml:space="preserve">ESTADO DE FLUJO DE CAJA </t>
  </si>
  <si>
    <t>ESTADO DE VARIACION DEL ACTIVO NETO</t>
  </si>
  <si>
    <t xml:space="preserve">ESTADO DE RESULTADO </t>
  </si>
  <si>
    <t xml:space="preserve">BALANCE GENERAL </t>
  </si>
  <si>
    <t>Nota  1 – INFORMACIÓN BÁSICA DEL FONDO</t>
  </si>
  <si>
    <t>Nota  2 – Información sobre la Administradora</t>
  </si>
  <si>
    <t>2.1 - INVESTOR ADMINISTRADORA DE FONDOS PATRIMONIALES DE INVERSION  SOCIEDAD ANÓNIMA ha sido constituida legalmente bajo las leyes de la República del Paraguay. Su constitución ha sido formalizada ante el escribano Publico Luis Enrique Peroni Giralt  por Escritura Publica Nº 1.201 en fecha 20 de diciembre de 2016. Se encuentra inscripta en los Registros Públicos de Comercio, bajo el Numero 7612 serie 1 folio 1 y siguientes, de la sección contratos de fecha 18 de enero de 2017.</t>
  </si>
  <si>
    <t>Fue inscripta en la Comisión Nacional de Valores por medio de la Resolucion Nº 34 E/17.</t>
  </si>
  <si>
    <t>Nota 3.- Principales políticas y prácticas contables aplicadas.</t>
  </si>
  <si>
    <t>3.1 Los Estados Financieros han sido preparados de acuerdo a las normas establecidas por la comisión Nacional de Valores y Normas de Información Financiera emitidas por el Consejo de Contadores del Paraguay.</t>
  </si>
  <si>
    <t xml:space="preserve">3.2. La moneda de cuenta </t>
  </si>
  <si>
    <t>3.3 Política de Constitución de Previsiones:</t>
  </si>
  <si>
    <t>3.5 – Valuación de las Inversiones</t>
  </si>
  <si>
    <t>3.6 Política de Reconocimiento de Ingresos:</t>
  </si>
  <si>
    <t xml:space="preserve">3.7  Flujo de Efectivo  </t>
  </si>
  <si>
    <t>3.13 Tipos de cambio utilizados para convertir en moneda nacional los saldos en Moneda Extranjera:</t>
  </si>
  <si>
    <t>Periodo actual</t>
  </si>
  <si>
    <t>Periodo anterior</t>
  </si>
  <si>
    <t>Ejercicio anterior</t>
  </si>
  <si>
    <t>Tipo de cambio comprador</t>
  </si>
  <si>
    <t>NO APLICABLE</t>
  </si>
  <si>
    <t>tipo de cambio vendedor</t>
  </si>
  <si>
    <t>Detalle</t>
  </si>
  <si>
    <t>Moneda extranjera clase</t>
  </si>
  <si>
    <t>Moneda extranjera Monto</t>
  </si>
  <si>
    <t>Cambio vigente</t>
  </si>
  <si>
    <t>Saldo periodo actual (Gs.)</t>
  </si>
  <si>
    <t>Activos</t>
  </si>
  <si>
    <t>Pasivos</t>
  </si>
  <si>
    <t>Concepto</t>
  </si>
  <si>
    <t>Monto del periodo actual</t>
  </si>
  <si>
    <t>Monto del periodo anterior</t>
  </si>
  <si>
    <t>Comisiones por Administración</t>
  </si>
  <si>
    <t>Otros</t>
  </si>
  <si>
    <t>TOTAL</t>
  </si>
  <si>
    <t>Mes</t>
  </si>
  <si>
    <t>Valor cuota</t>
  </si>
  <si>
    <t>Patrimonio Neto del Fondo</t>
  </si>
  <si>
    <t>N° de Partícipes</t>
  </si>
  <si>
    <t>1er. Trimestre</t>
  </si>
  <si>
    <t>Enero</t>
  </si>
  <si>
    <t>Febrero</t>
  </si>
  <si>
    <t>Marzo</t>
  </si>
  <si>
    <t>2do. Trimestre</t>
  </si>
  <si>
    <t>Abril</t>
  </si>
  <si>
    <t>Mayo</t>
  </si>
  <si>
    <t>Junio</t>
  </si>
  <si>
    <t>3er. Trimestre</t>
  </si>
  <si>
    <t>Julio</t>
  </si>
  <si>
    <t>Agosto</t>
  </si>
  <si>
    <t>Setiembre</t>
  </si>
  <si>
    <t>4to. Trimestre</t>
  </si>
  <si>
    <t>Octubre</t>
  </si>
  <si>
    <t>Noviembre</t>
  </si>
  <si>
    <t>Diciembre</t>
  </si>
  <si>
    <t>4.- COMPOSICIÓN DE LAS CUENTAS</t>
  </si>
  <si>
    <t>4.1 - DIPONIBILIDADES</t>
  </si>
  <si>
    <t>Efectivos en moneda nacional depositadas en las cuentas de INVESTOR CASA DE BOLSA S.A.</t>
  </si>
  <si>
    <t>Valores al Cobro</t>
  </si>
  <si>
    <t>4.3 – ACREEDORES  POR OPERACIONES</t>
  </si>
  <si>
    <t>No aplicable no existen obligaciones</t>
  </si>
  <si>
    <t>4.4 – COMISIONES A PAGAR A LA ADMINISTRADORA</t>
  </si>
  <si>
    <t>4.2 - CUADRO DE INVERSIONES</t>
  </si>
  <si>
    <t xml:space="preserve">       4.2 INVERSIONES</t>
  </si>
  <si>
    <t>Instrumento</t>
  </si>
  <si>
    <t>Emisor</t>
  </si>
  <si>
    <t>Fecha de vencimiento</t>
  </si>
  <si>
    <t>Total de las Inversiones</t>
  </si>
  <si>
    <t>NOTAS A LOS ESTADOS CONTABLES</t>
  </si>
  <si>
    <t>Ganancia en operaciones</t>
  </si>
  <si>
    <t>Sector</t>
  </si>
  <si>
    <t>Pais</t>
  </si>
  <si>
    <t>Fecha de Compra</t>
  </si>
  <si>
    <t>Moneda</t>
  </si>
  <si>
    <t>Monto</t>
  </si>
  <si>
    <t>Valor de compra</t>
  </si>
  <si>
    <t>Valor contable</t>
  </si>
  <si>
    <t>Valor Nominal</t>
  </si>
  <si>
    <t>Tasa de interés</t>
  </si>
  <si>
    <t>% de las Inversiones según Reglam. Interno</t>
  </si>
  <si>
    <t>% de las Inversiones con relación al patrimonio neto del fondo</t>
  </si>
  <si>
    <t>% de las Inversiones por grupo económico</t>
  </si>
  <si>
    <t>Titulo de Renta fija</t>
  </si>
  <si>
    <t xml:space="preserve">Valores al cobro  </t>
  </si>
  <si>
    <t xml:space="preserve">Titulo de Renta fija </t>
  </si>
  <si>
    <t>Ver Cuadro</t>
  </si>
  <si>
    <t>Banco Familiar Cta.Cte. Gs.</t>
  </si>
  <si>
    <t>Investor Casa de Bolsa SA</t>
  </si>
  <si>
    <t>Resultados Acumulados</t>
  </si>
  <si>
    <t>Las cinco (5) Notas que se acompañan son parte integrante de de estos Estados Financieros</t>
  </si>
  <si>
    <t>Comision por corretaje</t>
  </si>
  <si>
    <t>Fondo de Inversión IN Venture Capital Fund Guaraníes</t>
  </si>
  <si>
    <t>FONDO DE INVERSION IN VENTURE CAPITAL FUND GUARANÍES</t>
  </si>
  <si>
    <r>
      <rPr>
        <b/>
        <sz val="12"/>
        <color theme="1"/>
        <rFont val="Arial"/>
        <family val="2"/>
      </rPr>
      <t xml:space="preserve">3.8 </t>
    </r>
    <r>
      <rPr>
        <sz val="12"/>
        <color theme="1"/>
        <rFont val="Arial"/>
        <family val="2"/>
      </rPr>
      <t xml:space="preserve">– </t>
    </r>
  </si>
  <si>
    <r>
      <rPr>
        <b/>
        <sz val="12"/>
        <color theme="1"/>
        <rFont val="Arial"/>
        <family val="2"/>
      </rPr>
      <t>3.9</t>
    </r>
    <r>
      <rPr>
        <sz val="12"/>
        <color theme="1"/>
        <rFont val="Arial"/>
        <family val="2"/>
      </rPr>
      <t xml:space="preserve"> </t>
    </r>
  </si>
  <si>
    <r>
      <rPr>
        <b/>
        <sz val="12"/>
        <color theme="1"/>
        <rFont val="Arial"/>
        <family val="2"/>
      </rPr>
      <t>3.10</t>
    </r>
    <r>
      <rPr>
        <sz val="12"/>
        <color theme="1"/>
        <rFont val="Arial"/>
        <family val="2"/>
      </rPr>
      <t xml:space="preserve"> –</t>
    </r>
  </si>
  <si>
    <t>3.11</t>
  </si>
  <si>
    <r>
      <rPr>
        <b/>
        <sz val="12"/>
        <color theme="1"/>
        <rFont val="Arial"/>
        <family val="2"/>
      </rPr>
      <t>3.12</t>
    </r>
    <r>
      <rPr>
        <sz val="12"/>
        <color theme="1"/>
        <rFont val="Arial"/>
        <family val="2"/>
      </rPr>
      <t xml:space="preserve"> - </t>
    </r>
  </si>
  <si>
    <t>CARACTERISTICAS DE LA EMISIÓN DE CUOTAS DE PARTICIPACIÓN</t>
  </si>
  <si>
    <t>Precio: No podrá ser inferior al que resulte de dividir el valor diario del patrimonio del fondo por el número de cuotas pagadas a la fecha.</t>
  </si>
  <si>
    <t xml:space="preserve">Plazo de colocación: El plazo para la colocación, suscripción y pago de las cuotas, no podrá exceder de 12 (doce) meses, contados desde la fecha de su autorización por la Comisión Nacional de Valores (C.N.V.). Dicho plazo podrá ser prorrogado por la C.N.V., por causas debidamente fundadas. Cumplido el plazo establecido, el número de cuotas del fondo quedará reducido al de las efectivamente pagadas. </t>
  </si>
  <si>
    <t>Agente colocador: INVESTOR Administradora de Fondos Patrimoniales de Inversión S.A. e INVESTOR Casa de Bolsa S.A.</t>
  </si>
  <si>
    <t>Entidad de Custodia de las cuotas partes: Bolsa de Valores y Productos de Asunción S.A. (B.V.P.A.S.A), forma desmaterializada por Sistema Electrónico de Negociación (S.E.N.).</t>
  </si>
  <si>
    <t>Entidad de Custodia del portafolio del Fondo: Bolsa de Valores y Productos de Asunción S.A. (B.V.P.A.S.A) e Investor Casa de Bolsa S.A.</t>
  </si>
  <si>
    <t>Condiciones de compra de cuotas del fondo:</t>
  </si>
  <si>
    <t xml:space="preserve">Reglas para suscripción: Los partícipes deberán suscribir con la Sociedad Administradora el Contrato de Suscripción al fondo y la Solicitud de Inversión correspondiente. </t>
  </si>
  <si>
    <t>Forma de representación de las cuotas: Los aportes quedarán expresados en cuotas del fondo, nominativas, unitarias de igual valor y características, y no podrán rescatarse antes de la liquidación del Fondo.</t>
  </si>
  <si>
    <t>POLITICA DE INVERSION</t>
  </si>
  <si>
    <t>Al efecto de materializar la inversión del Fondo, sus recursos se invertirán en los siguientes instrumentos:</t>
  </si>
  <si>
    <t>Valor total del Fondo: Gs 15.000.000,00 (Guaraníes Quincemil millones).</t>
  </si>
  <si>
    <t>Cantidad de cuotas: 15.000 quince mil).</t>
  </si>
  <si>
    <t>El valor nominal de cada cuota: Gs. 1.000.000 (Guaranies  Un millon).</t>
  </si>
  <si>
    <t>Valor mínimo de compra: 1 cuotas por : Gs. 1.000.000 (Guaranies  Un millon).</t>
  </si>
  <si>
    <t xml:space="preserve">Valor máximo de compra: hasta 25% de las cuotas del fondo (3.750 cuotas) por valor nominal de cada cuota  Gs. 1.000.000 (Guaranies  Un millon) = Gs. 3.750.000.000 (Guaranies tres mil setecientos cincuenta millones). </t>
  </si>
  <si>
    <t>Límites de permanencia:10 años, prorrogable sucesivamente por periodos de 5 años, a criterio de la Asamblea Extraordinaria de Aportantes.</t>
  </si>
  <si>
    <t>La Administradora velará porque las inversiones efectuadas con los recursos del Fondo se realicen siempre con estricta sujeción al presente Reglamento Interno, aprobado por Resolución CNV Nº 16E/20 de fecha 26 de Mayo de 2020 y registrado en la Dirección de Registro y Control de la CNV por el Certificado de Registro N° 40_27052020, teniendo como objetivo fundamental maximizar los retornos del Fondo y resguardar los intereses de los Aportantes.</t>
  </si>
  <si>
    <r>
      <t>1.6.4.</t>
    </r>
    <r>
      <rPr>
        <sz val="10.5"/>
        <color theme="1"/>
        <rFont val="Arial"/>
        <family val="2"/>
      </rPr>
      <t xml:space="preserve"> Cuotas de fondos mutuos, tanto nacionales como extranjeros, que seansusceptibles de ser rescatadas. No se requerirá que dichos fondos tengan límite de inversión ni de diversificación en sus activos.</t>
    </r>
  </si>
  <si>
    <t>El Fondo tendrá como objeto principal invertir en sociedades listadas y no listadas en bolsa, con ventajas competitivas sustentables, manejadas por equipos de administradores con una estrategia de crecimiento y/o reestructuración claramente definidas, incentivos alineados y con una estructura de capital apropiada al tipo de empresa y su negocio. Permitirá a las empresas acceder a vehículos de financiación diferentes a los existentes en la banca tradicional, multiplicando el valor del capital de la empresa.</t>
  </si>
  <si>
    <t>Está enfocado a los inversionistas que aspiran tener rendimientos superiores a las inversiones tradicionales asumiendo un riesgo mayor, y sin disponibilidad en el corto o mediano plazo de sus recursos.</t>
  </si>
  <si>
    <t>El Fondo buscará mecanismos de inversión que tengan probabilidades interesantes de rentabilidad y unas oportunidades visibles de salida o liquidación de las posiciones en un período inferior al planteado para la duración del Fondo.</t>
  </si>
  <si>
    <t>Las inversiones del Fondo se efectuarán en Paraguay, pudiendo además realizarse en otros paises.</t>
  </si>
  <si>
    <t>La inversión del Fondo en los términos antes señalados, se efectuará sin perjuicio de las inversiones en otros instrumentos que efectué el Fondo, de conformidad con el presente Reglamento Interno por motivos de liquidez, de conformidad con lo dispuesto en el numeral 2 siguiente.</t>
  </si>
  <si>
    <t>DISPONIBILIDADES (Nota 4.1)</t>
  </si>
  <si>
    <t>INVERSIONES (Nota  4.2)</t>
  </si>
  <si>
    <t>Comisiones a Pagar a la Administradora (Nota  4.4)</t>
  </si>
  <si>
    <t>Saldo al 31/12/2020</t>
  </si>
  <si>
    <t>Saldo al 31/12/2019</t>
  </si>
  <si>
    <t>Nota 5. HECHOS POSTERIORES</t>
  </si>
  <si>
    <r>
      <rPr>
        <sz val="7"/>
        <color theme="1"/>
        <rFont val="Arial"/>
        <family val="2"/>
      </rPr>
      <t xml:space="preserve"> </t>
    </r>
    <r>
      <rPr>
        <b/>
        <sz val="12"/>
        <color theme="1"/>
        <rFont val="Arial"/>
        <family val="2"/>
      </rPr>
      <t xml:space="preserve"> Naturaleza jurídica : </t>
    </r>
    <r>
      <rPr>
        <sz val="12"/>
        <color theme="1"/>
        <rFont val="Arial"/>
        <family val="2"/>
      </rPr>
      <t xml:space="preserve">       Fondo de Inversión</t>
    </r>
  </si>
  <si>
    <r>
      <rPr>
        <sz val="7"/>
        <color theme="1"/>
        <rFont val="Arial"/>
        <family val="2"/>
      </rPr>
      <t xml:space="preserve"> </t>
    </r>
    <r>
      <rPr>
        <sz val="12"/>
        <color theme="1"/>
        <rFont val="Arial"/>
        <family val="2"/>
      </rPr>
      <t>Autorizados por Resolución Nro. 16 E/20 de fecha 26 de Mayo de 2020 de la Comisión Nacional de Valores</t>
    </r>
    <r>
      <rPr>
        <b/>
        <sz val="12"/>
        <color theme="1"/>
        <rFont val="Arial"/>
        <family val="2"/>
      </rPr>
      <t>;</t>
    </r>
  </si>
  <si>
    <r>
      <t xml:space="preserve">  .</t>
    </r>
    <r>
      <rPr>
        <sz val="11"/>
        <color theme="1"/>
        <rFont val="Arial"/>
        <family val="2"/>
      </rPr>
      <t xml:space="preserve">   </t>
    </r>
    <r>
      <rPr>
        <sz val="12"/>
        <color theme="1"/>
        <rFont val="Arial"/>
        <family val="2"/>
      </rPr>
      <t>La emisión de cuotas de participación se realizará en moneda local , los valores serán de oferta pública, inscriptas en el registro de la Comisión Nacional de Valores (C.N.V.) y registrada en la Bolsa de Valores y Productos de Asunción S.A. (B.V.P.A.S.A).</t>
    </r>
  </si>
  <si>
    <r>
      <t>Plazo de colocación: El plazo para la colocación, suscripción y pago de las cuotas, no podrá exceder de 12 (doce) meses, contados desde la fecha de su autorización por la Comisión Nacional de Valores (C.N.V.). Dicho plazo podrá ser prorrogado por la C.N.V., por causas debidamente fundadas. Cumplido el plazo establecido, el número de cuotas del fondo quedará reducido al de las efectivamente pagadas</t>
    </r>
    <r>
      <rPr>
        <sz val="11"/>
        <color theme="1"/>
        <rFont val="Arial"/>
        <family val="2"/>
      </rPr>
      <t xml:space="preserve">. </t>
    </r>
  </si>
  <si>
    <r>
      <t>1.1.</t>
    </r>
    <r>
      <rPr>
        <b/>
        <sz val="7"/>
        <color theme="1"/>
        <rFont val="Arial"/>
        <family val="2"/>
      </rPr>
      <t xml:space="preserve">  </t>
    </r>
    <r>
      <rPr>
        <sz val="10.5"/>
        <color theme="1"/>
        <rFont val="Arial"/>
        <family val="2"/>
      </rPr>
      <t>En acciones de sociedades paraguayas que no se negocien en una Bolsa de Valores.</t>
    </r>
  </si>
  <si>
    <r>
      <t>1.2.</t>
    </r>
    <r>
      <rPr>
        <b/>
        <sz val="7"/>
        <color theme="1"/>
        <rFont val="Arial"/>
        <family val="2"/>
      </rPr>
      <t xml:space="preserve">  </t>
    </r>
    <r>
      <rPr>
        <sz val="10.5"/>
        <color theme="1"/>
        <rFont val="Arial"/>
        <family val="2"/>
      </rPr>
      <t>En Acciones de sociedades paraguayas que se negocian en la Bolsa de Valores e inscritas en el Registro de Valores de la Comisión Nacional de Valores (CNV).</t>
    </r>
  </si>
  <si>
    <r>
      <t>1.3.</t>
    </r>
    <r>
      <rPr>
        <b/>
        <sz val="7"/>
        <color theme="1"/>
        <rFont val="Arial"/>
        <family val="2"/>
      </rPr>
      <t xml:space="preserve">  </t>
    </r>
    <r>
      <rPr>
        <sz val="10.5"/>
        <color theme="1"/>
        <rFont val="Arial"/>
        <family val="2"/>
      </rPr>
      <t>Acciones, cuotas o derechos emitidos por fondos de inversión extranjeros abiertos o cerrados que cuenten con estados financieros anuales auditados por una empresa de auditoría externa de reconocido prestigio en el exterior. No se requerirá que dichos fondos tengan un límite de inversión ni de diversificación de sus activos.</t>
    </r>
  </si>
  <si>
    <r>
      <t>1.4.</t>
    </r>
    <r>
      <rPr>
        <b/>
        <sz val="7"/>
        <color theme="1"/>
        <rFont val="Arial"/>
        <family val="2"/>
      </rPr>
      <t xml:space="preserve">  </t>
    </r>
    <r>
      <rPr>
        <sz val="10.5"/>
        <color theme="1"/>
        <rFont val="Arial"/>
        <family val="2"/>
      </rPr>
      <t>En cuotas de participación o como beneficiario de Fideicomisos nacionales o extranjeros.</t>
    </r>
  </si>
  <si>
    <r>
      <t>1.5.</t>
    </r>
    <r>
      <rPr>
        <b/>
        <sz val="7"/>
        <color theme="1"/>
        <rFont val="Arial"/>
        <family val="2"/>
      </rPr>
      <t xml:space="preserve">  </t>
    </r>
    <r>
      <rPr>
        <sz val="10.5"/>
        <color theme="1"/>
        <rFont val="Arial"/>
        <family val="2"/>
      </rPr>
      <t>No se requiere de una clasificación determinada para los instrumentos en los que pueda invertir el Fondo.</t>
    </r>
  </si>
  <si>
    <r>
      <t>1.6.</t>
    </r>
    <r>
      <rPr>
        <b/>
        <sz val="7"/>
        <color theme="1"/>
        <rFont val="Arial"/>
        <family val="2"/>
      </rPr>
      <t xml:space="preserve">  </t>
    </r>
    <r>
      <rPr>
        <sz val="10.5"/>
        <color theme="1"/>
        <rFont val="Arial"/>
        <family val="2"/>
      </rPr>
      <t>Adicionalmente, el Fondo podrá invertir sus recursos en los siguientes valores y bienes, sin perjuicio de las cantidades que mantenga en bancos y siempre con un límite global para cada una de estas inversiones de un 40% del activo total del Fondo:</t>
    </r>
  </si>
  <si>
    <r>
      <t>1.6.1.</t>
    </r>
    <r>
      <rPr>
        <b/>
        <sz val="7"/>
        <color theme="1"/>
        <rFont val="Arial"/>
        <family val="2"/>
      </rPr>
      <t xml:space="preserve">     </t>
    </r>
    <r>
      <rPr>
        <sz val="10.5"/>
        <color theme="1"/>
        <rFont val="Arial"/>
        <family val="2"/>
      </rPr>
      <t>Bonos emitidos por el Tesoro Paraguayo o garantizados por el mismo, cuya emisión haya sido registrada en el Registro de Valores que lleva la Comisión Nacional de Valores (CNV) o que cuenten con garantía estatal por el 100% de su valor hasta su total extinción.</t>
    </r>
  </si>
  <si>
    <r>
      <t>1.6.2.</t>
    </r>
    <r>
      <rPr>
        <b/>
        <sz val="7"/>
        <color theme="1"/>
        <rFont val="Arial"/>
        <family val="2"/>
      </rPr>
      <t xml:space="preserve">     </t>
    </r>
    <r>
      <rPr>
        <sz val="10.5"/>
        <color theme="1"/>
        <rFont val="Arial"/>
        <family val="2"/>
      </rPr>
      <t>Depósitos a plazo y otros títulos representativos de captaciones de instituciones financieras o garantizados por éstas.</t>
    </r>
  </si>
  <si>
    <r>
      <t>1.6.3.</t>
    </r>
    <r>
      <rPr>
        <b/>
        <sz val="7"/>
        <color theme="1"/>
        <rFont val="Arial"/>
        <family val="2"/>
      </rPr>
      <t xml:space="preserve">     </t>
    </r>
    <r>
      <rPr>
        <sz val="10.5"/>
        <color theme="1"/>
        <rFont val="Arial"/>
        <family val="2"/>
      </rPr>
      <t>Bonos emitidos en la Bolsa de Valores y registrados en la Comisión Nacional de Valores.</t>
    </r>
  </si>
  <si>
    <r>
      <t xml:space="preserve">2.2 – Entidad encargada de la custodia: </t>
    </r>
    <r>
      <rPr>
        <u/>
        <sz val="11"/>
        <color theme="1"/>
        <rFont val="Arial"/>
        <family val="2"/>
      </rPr>
      <t>:</t>
    </r>
    <r>
      <rPr>
        <sz val="11"/>
        <color theme="1"/>
        <rFont val="Arial"/>
        <family val="2"/>
      </rPr>
      <t xml:space="preserve"> </t>
    </r>
    <r>
      <rPr>
        <sz val="12"/>
        <color theme="1"/>
        <rFont val="Arial"/>
        <family val="2"/>
      </rPr>
      <t>BVPASA e INVESTOR Casa de Bolsa S.A.</t>
    </r>
  </si>
  <si>
    <r>
      <t>a)</t>
    </r>
    <r>
      <rPr>
        <b/>
        <sz val="7"/>
        <color theme="1"/>
        <rFont val="Arial"/>
        <family val="2"/>
      </rPr>
      <t xml:space="preserve">    </t>
    </r>
    <r>
      <rPr>
        <b/>
        <sz val="12"/>
        <color theme="1"/>
        <rFont val="Arial"/>
        <family val="2"/>
      </rPr>
      <t>Posición en moneda extranjera</t>
    </r>
  </si>
  <si>
    <r>
      <t>b)</t>
    </r>
    <r>
      <rPr>
        <b/>
        <sz val="7"/>
        <color theme="1"/>
        <rFont val="Arial"/>
        <family val="2"/>
      </rPr>
      <t xml:space="preserve">   </t>
    </r>
    <r>
      <rPr>
        <b/>
        <sz val="12"/>
        <color theme="1"/>
        <rFont val="Arial"/>
        <family val="2"/>
      </rPr>
      <t>Diferencia de cambio en Moneda Extranjera</t>
    </r>
  </si>
  <si>
    <r>
      <t>c)</t>
    </r>
    <r>
      <rPr>
        <b/>
        <sz val="7"/>
        <color theme="1"/>
        <rFont val="Arial"/>
        <family val="2"/>
      </rPr>
      <t xml:space="preserve">    </t>
    </r>
    <r>
      <rPr>
        <b/>
        <sz val="12"/>
        <color theme="1"/>
        <rFont val="Arial"/>
        <family val="2"/>
      </rPr>
      <t>Gastos operacionales y comisiones de la administradora con cargo al Fondo:</t>
    </r>
  </si>
  <si>
    <r>
      <t>Ø</t>
    </r>
    <r>
      <rPr>
        <sz val="7"/>
        <color theme="1"/>
        <rFont val="Arial"/>
        <family val="2"/>
      </rPr>
      <t xml:space="preserve">  </t>
    </r>
    <r>
      <rPr>
        <u/>
        <sz val="12"/>
        <color theme="1"/>
        <rFont val="Arial"/>
        <family val="2"/>
      </rPr>
      <t>Comisión de administración</t>
    </r>
    <r>
      <rPr>
        <sz val="12"/>
        <color theme="1"/>
        <rFont val="Arial"/>
        <family val="2"/>
      </rPr>
      <t xml:space="preserve">: 5,00% nominal anual (base 365) IVA incluido sobre el patrimonio neto de pre cierre administrado. La comisión se devenga diariamente y se cobra mensualmente. </t>
    </r>
  </si>
  <si>
    <r>
      <t>Ø</t>
    </r>
    <r>
      <rPr>
        <sz val="7"/>
        <color theme="1"/>
        <rFont val="Arial"/>
        <family val="2"/>
      </rPr>
      <t xml:space="preserve">  </t>
    </r>
    <r>
      <rPr>
        <u/>
        <sz val="12"/>
        <color theme="1"/>
        <rFont val="Arial"/>
        <family val="2"/>
      </rPr>
      <t>Comisiones propias de las operaciones de inversión</t>
    </r>
    <r>
      <rPr>
        <sz val="12"/>
        <color theme="1"/>
        <rFont val="Arial"/>
        <family val="2"/>
      </rPr>
      <t>: de 0% a 0,50% del monto negociado (incluye comisión de intermediación por transacciones bursátiles o extrabursátiles) y arancel BVPASA 0,025% del monto negociado también.</t>
    </r>
  </si>
  <si>
    <r>
      <t>Ø</t>
    </r>
    <r>
      <rPr>
        <sz val="7"/>
        <color theme="1"/>
        <rFont val="Arial"/>
        <family val="2"/>
      </rPr>
      <t xml:space="preserve">  </t>
    </r>
    <r>
      <rPr>
        <u/>
        <sz val="12"/>
        <color theme="1"/>
        <rFont val="Arial"/>
        <family val="2"/>
      </rPr>
      <t xml:space="preserve">Gastos y comisiones bancarias: </t>
    </r>
    <r>
      <rPr>
        <sz val="12"/>
        <color theme="1"/>
        <rFont val="Arial"/>
        <family val="2"/>
      </rPr>
      <t>mantenimiento de cuentas, transferencias interbancarias y otras de similar naturaleza).</t>
    </r>
  </si>
  <si>
    <r>
      <t>d)</t>
    </r>
    <r>
      <rPr>
        <b/>
        <sz val="7"/>
        <color theme="1"/>
        <rFont val="Arial"/>
        <family val="2"/>
      </rPr>
      <t xml:space="preserve">   </t>
    </r>
    <r>
      <rPr>
        <b/>
        <sz val="12"/>
        <color theme="1"/>
        <rFont val="Arial"/>
        <family val="2"/>
      </rPr>
      <t>Información Estadística</t>
    </r>
  </si>
  <si>
    <t>INFORME DEL SINDICO</t>
  </si>
  <si>
    <t>Señores accionistas de</t>
  </si>
  <si>
    <t>Es mi informe.</t>
  </si>
  <si>
    <t>Juan José Talavera</t>
  </si>
  <si>
    <t>Síndico Titular</t>
  </si>
  <si>
    <t>INFORME SINDICO</t>
  </si>
  <si>
    <t>Los estados financieros están preparados en la moneda de curso legal en el país. Los saldos en moneda extranjera son convertidos al tipo de cambio comprador y/o vendedor de la fecha de transacción, emitidos por la SET, y ajustados al tipo de cambio de cierre: Tipo comprador para valuación de activos 1USD = 6.277,54 Gs., Tipo Vendedor  para los pasivos 1 USD = 6.351,33</t>
  </si>
  <si>
    <t>De conformidad a lo establecido en el Código Civil y los Estatutos Sociales, he procedido a la revisión de los registros contables, los comprobantes que respaldan las transacciones efectuadas, así como el Balance General, Cuadro de Resultados, Estado de Flujo de Efectivo, Variación del Patrimonio Neto y sus correspondientes Notas Contables del ejercicio cerrado al 31 de Marzo de 2021, al respecto aclaro que los mismos aún no registran movimiento en el periodo analizado.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</si>
</sst>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 #,##0_ ;_ * \-#,##0_ ;_ * &quot;-&quot;_ ;_ @_ "/>
    <numFmt numFmtId="165" formatCode="0_);\(#,#00\)"/>
    <numFmt numFmtId="166" formatCode="#,##0.000000"/>
    <numFmt numFmtId="167" formatCode="#,##0.##"/>
    <numFmt numFmtId="168" formatCode="_-* #,##0_-;\-* #,##0_-;_-* &quot;-&quot;??_-;_-@_-"/>
    <numFmt numFmtId="169" formatCode="#,##0_ ;\-#,##0\ "/>
  </numFmts>
  <fonts count="46" x14ac:knownFonts="1">
    <font>
      <sz val="11"/>
      <color theme="1"/>
      <name val="Calibri"/>
      <family val="2"/>
      <scheme val="minor"/>
    </font>
    <font>
      <sz val="11"/>
      <color theme="1"/>
      <name val="Calibri"/>
      <family val="2"/>
      <scheme val="minor"/>
    </font>
    <font>
      <b/>
      <sz val="11"/>
      <color theme="1"/>
      <name val="Calibri"/>
      <family val="2"/>
      <scheme val="minor"/>
    </font>
    <font>
      <sz val="11"/>
      <name val="Arial"/>
      <family val="2"/>
    </font>
    <font>
      <sz val="10"/>
      <name val="Arial"/>
      <family val="2"/>
    </font>
    <font>
      <b/>
      <u/>
      <sz val="14"/>
      <name val="Arial"/>
      <family val="2"/>
    </font>
    <font>
      <b/>
      <sz val="11"/>
      <name val="Arial"/>
      <family val="2"/>
    </font>
    <font>
      <sz val="9"/>
      <name val="Arial"/>
      <family val="2"/>
    </font>
    <font>
      <b/>
      <sz val="11"/>
      <color indexed="8"/>
      <name val="Arial"/>
      <family val="2"/>
    </font>
    <font>
      <b/>
      <u/>
      <sz val="16"/>
      <name val="Arial"/>
      <family val="2"/>
    </font>
    <font>
      <b/>
      <sz val="12"/>
      <name val="Arial"/>
      <family val="2"/>
    </font>
    <font>
      <b/>
      <sz val="16"/>
      <name val="Arial"/>
      <family val="2"/>
    </font>
    <font>
      <b/>
      <sz val="10"/>
      <name val="Arial"/>
      <family val="2"/>
    </font>
    <font>
      <b/>
      <u/>
      <sz val="12"/>
      <name val="Arial"/>
      <family val="2"/>
    </font>
    <font>
      <sz val="8"/>
      <name val="Arial"/>
      <family val="2"/>
    </font>
    <font>
      <b/>
      <sz val="8"/>
      <name val="Arial"/>
      <family val="2"/>
    </font>
    <font>
      <u/>
      <sz val="8"/>
      <name val="Arial"/>
      <family val="2"/>
    </font>
    <font>
      <sz val="10"/>
      <color rgb="FF222222"/>
      <name val="Arial"/>
      <family val="2"/>
    </font>
    <font>
      <u/>
      <sz val="11"/>
      <color theme="10"/>
      <name val="Calibri"/>
      <family val="2"/>
      <scheme val="minor"/>
    </font>
    <font>
      <sz val="18"/>
      <color theme="0"/>
      <name val="Arial"/>
      <family val="2"/>
    </font>
    <font>
      <sz val="18"/>
      <name val="Arial"/>
      <family val="2"/>
    </font>
    <font>
      <sz val="28"/>
      <color theme="0"/>
      <name val="Arial"/>
      <family val="2"/>
    </font>
    <font>
      <sz val="10"/>
      <color theme="1"/>
      <name val="Arial"/>
      <family val="2"/>
    </font>
    <font>
      <sz val="11"/>
      <color theme="1"/>
      <name val="Arial"/>
      <family val="2"/>
    </font>
    <font>
      <u/>
      <sz val="11"/>
      <name val="Arial"/>
      <family val="2"/>
    </font>
    <font>
      <b/>
      <sz val="20"/>
      <color indexed="8"/>
      <name val="Arial"/>
      <family val="2"/>
    </font>
    <font>
      <b/>
      <sz val="11"/>
      <color theme="1"/>
      <name val="Arial"/>
      <family val="2"/>
    </font>
    <font>
      <u/>
      <sz val="11"/>
      <color theme="1"/>
      <name val="Arial"/>
      <family val="2"/>
    </font>
    <font>
      <b/>
      <sz val="12"/>
      <color theme="1"/>
      <name val="Arial"/>
      <family val="2"/>
    </font>
    <font>
      <sz val="12"/>
      <color theme="1"/>
      <name val="Arial"/>
      <family val="2"/>
    </font>
    <font>
      <u/>
      <sz val="12"/>
      <color theme="1"/>
      <name val="Arial"/>
      <family val="2"/>
    </font>
    <font>
      <b/>
      <sz val="12"/>
      <color rgb="FF000000"/>
      <name val="Arial"/>
      <family val="2"/>
    </font>
    <font>
      <sz val="10.5"/>
      <color theme="1"/>
      <name val="Arial"/>
      <family val="2"/>
    </font>
    <font>
      <b/>
      <sz val="10.5"/>
      <color theme="1"/>
      <name val="Arial"/>
      <family val="2"/>
    </font>
    <font>
      <sz val="11"/>
      <color indexed="8"/>
      <name val="Arial"/>
      <family val="2"/>
    </font>
    <font>
      <sz val="7"/>
      <color theme="1"/>
      <name val="Arial"/>
      <family val="2"/>
    </font>
    <font>
      <b/>
      <sz val="7"/>
      <color theme="1"/>
      <name val="Arial"/>
      <family val="2"/>
    </font>
    <font>
      <sz val="11"/>
      <color rgb="FF000000"/>
      <name val="Arial"/>
      <family val="2"/>
    </font>
    <font>
      <b/>
      <sz val="11"/>
      <color rgb="FF000000"/>
      <name val="Arial"/>
      <family val="2"/>
    </font>
    <font>
      <b/>
      <u/>
      <sz val="14"/>
      <color theme="1"/>
      <name val="Arial"/>
      <family val="2"/>
    </font>
    <font>
      <b/>
      <sz val="12"/>
      <color indexed="8"/>
      <name val="Arial"/>
      <family val="2"/>
    </font>
    <font>
      <u/>
      <sz val="11"/>
      <name val="Calibri"/>
      <family val="2"/>
      <scheme val="minor"/>
    </font>
    <font>
      <b/>
      <sz val="14"/>
      <color theme="1"/>
      <name val="Tahoma"/>
      <family val="2"/>
    </font>
    <font>
      <sz val="10"/>
      <color theme="1"/>
      <name val="Tahoma"/>
      <family val="2"/>
    </font>
    <font>
      <b/>
      <sz val="10"/>
      <color theme="1"/>
      <name val="Tahoma"/>
      <family val="2"/>
    </font>
    <font>
      <sz val="11"/>
      <color indexed="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49998474074526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18" fillId="0" borderId="0" applyNumberForma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45" fillId="0" borderId="0"/>
    <xf numFmtId="43" fontId="45" fillId="0" borderId="0" applyFont="0" applyFill="0" applyBorder="0" applyAlignment="0" applyProtection="0"/>
    <xf numFmtId="9" fontId="45" fillId="0" borderId="0" applyFont="0" applyFill="0" applyBorder="0" applyAlignment="0" applyProtection="0"/>
  </cellStyleXfs>
  <cellXfs count="300">
    <xf numFmtId="0" fontId="0" fillId="0" borderId="0" xfId="0"/>
    <xf numFmtId="0" fontId="3" fillId="0" borderId="0" xfId="0" applyFont="1"/>
    <xf numFmtId="0" fontId="4" fillId="0" borderId="0" xfId="0" applyFont="1"/>
    <xf numFmtId="0" fontId="6" fillId="0" borderId="0" xfId="0" applyFont="1"/>
    <xf numFmtId="165" fontId="3" fillId="0" borderId="0" xfId="0" applyNumberFormat="1" applyFont="1" applyAlignment="1">
      <alignment horizontal="right"/>
    </xf>
    <xf numFmtId="3" fontId="4" fillId="0" borderId="0" xfId="0" applyNumberFormat="1" applyFont="1"/>
    <xf numFmtId="1" fontId="6" fillId="0" borderId="0" xfId="0" applyNumberFormat="1" applyFont="1" applyAlignment="1">
      <alignment horizontal="center"/>
    </xf>
    <xf numFmtId="0" fontId="7" fillId="0" borderId="0" xfId="0" applyFont="1"/>
    <xf numFmtId="3" fontId="7" fillId="0" borderId="0" xfId="0" applyNumberFormat="1" applyFont="1"/>
    <xf numFmtId="0" fontId="6" fillId="0" borderId="0" xfId="0" applyFont="1" applyAlignment="1">
      <alignment horizontal="center"/>
    </xf>
    <xf numFmtId="3" fontId="6" fillId="0" borderId="0" xfId="0" applyNumberFormat="1" applyFont="1" applyAlignment="1">
      <alignment horizontal="center"/>
    </xf>
    <xf numFmtId="37" fontId="3" fillId="0" borderId="0" xfId="0" applyNumberFormat="1" applyFont="1"/>
    <xf numFmtId="3" fontId="3" fillId="0" borderId="0" xfId="1" applyNumberFormat="1" applyFont="1"/>
    <xf numFmtId="3" fontId="3" fillId="0" borderId="0" xfId="0" applyNumberFormat="1" applyFont="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0" fillId="0" borderId="0" xfId="0" applyAlignment="1">
      <alignment horizontal="center"/>
    </xf>
    <xf numFmtId="0" fontId="10" fillId="0" borderId="0" xfId="0" applyFont="1" applyAlignment="1">
      <alignment horizontal="center"/>
    </xf>
    <xf numFmtId="0" fontId="14" fillId="0" borderId="0" xfId="0" applyFont="1"/>
    <xf numFmtId="0" fontId="15" fillId="0" borderId="0" xfId="0" applyFont="1" applyAlignment="1">
      <alignment vertical="center"/>
    </xf>
    <xf numFmtId="0" fontId="15" fillId="0" borderId="0" xfId="0" applyFont="1" applyAlignment="1">
      <alignment horizontal="center"/>
    </xf>
    <xf numFmtId="0" fontId="15" fillId="0" borderId="0" xfId="0" applyFont="1" applyAlignment="1">
      <alignment horizontal="center" wrapText="1"/>
    </xf>
    <xf numFmtId="14" fontId="15" fillId="0" borderId="0" xfId="0" applyNumberFormat="1" applyFont="1" applyAlignment="1">
      <alignment horizontal="center"/>
    </xf>
    <xf numFmtId="3" fontId="14" fillId="0" borderId="0" xfId="0" applyNumberFormat="1" applyFont="1"/>
    <xf numFmtId="3" fontId="0" fillId="0" borderId="0" xfId="0" applyNumberFormat="1"/>
    <xf numFmtId="0" fontId="16" fillId="0" borderId="0" xfId="0" applyFont="1"/>
    <xf numFmtId="0" fontId="15" fillId="0" borderId="0" xfId="0" applyFont="1"/>
    <xf numFmtId="3" fontId="12" fillId="0" borderId="0" xfId="0" applyNumberFormat="1" applyFont="1"/>
    <xf numFmtId="0" fontId="0" fillId="2" borderId="0" xfId="0" applyFill="1"/>
    <xf numFmtId="166" fontId="17" fillId="0" borderId="0" xfId="0" applyNumberFormat="1" applyFont="1"/>
    <xf numFmtId="3" fontId="12" fillId="2" borderId="0" xfId="0" applyNumberFormat="1" applyFont="1" applyFill="1"/>
    <xf numFmtId="37" fontId="14" fillId="0" borderId="0" xfId="0" applyNumberFormat="1" applyFont="1"/>
    <xf numFmtId="3" fontId="6" fillId="0" borderId="0" xfId="0" applyNumberFormat="1" applyFont="1" applyAlignment="1">
      <alignment horizontal="right"/>
    </xf>
    <xf numFmtId="3" fontId="3" fillId="0" borderId="0" xfId="1" applyNumberFormat="1" applyFont="1" applyAlignment="1">
      <alignment horizontal="right"/>
    </xf>
    <xf numFmtId="37" fontId="3" fillId="0" borderId="0" xfId="0" applyNumberFormat="1" applyFont="1" applyAlignment="1">
      <alignment horizontal="right"/>
    </xf>
    <xf numFmtId="3" fontId="3" fillId="0" borderId="0" xfId="0" applyNumberFormat="1" applyFont="1" applyAlignment="1">
      <alignment horizontal="right"/>
    </xf>
    <xf numFmtId="0" fontId="12" fillId="0" borderId="0" xfId="0" applyFont="1" applyAlignment="1">
      <alignment horizontal="center"/>
    </xf>
    <xf numFmtId="3" fontId="4" fillId="0" borderId="0" xfId="0" applyNumberFormat="1" applyFont="1" applyAlignment="1">
      <alignment horizontal="center" vertical="center"/>
    </xf>
    <xf numFmtId="0" fontId="2" fillId="0" borderId="0" xfId="0" applyFont="1"/>
    <xf numFmtId="14" fontId="2" fillId="3" borderId="0" xfId="0" applyNumberFormat="1" applyFont="1" applyFill="1" applyAlignment="1">
      <alignment horizontal="center"/>
    </xf>
    <xf numFmtId="1" fontId="2" fillId="3" borderId="0" xfId="0" applyNumberFormat="1" applyFont="1" applyFill="1" applyAlignment="1">
      <alignment horizontal="center"/>
    </xf>
    <xf numFmtId="17" fontId="2" fillId="3" borderId="0" xfId="0" applyNumberFormat="1" applyFont="1" applyFill="1" applyAlignment="1">
      <alignment horizontal="center"/>
    </xf>
    <xf numFmtId="43" fontId="2" fillId="3" borderId="0" xfId="1" applyFont="1" applyFill="1" applyAlignment="1">
      <alignment horizontal="center"/>
    </xf>
    <xf numFmtId="0" fontId="23" fillId="2" borderId="0" xfId="0" applyFont="1" applyFill="1" applyAlignment="1">
      <alignment horizontal="center"/>
    </xf>
    <xf numFmtId="0" fontId="22" fillId="2" borderId="0" xfId="0" applyFont="1" applyFill="1"/>
    <xf numFmtId="0" fontId="22" fillId="0" borderId="0" xfId="0" applyFont="1"/>
    <xf numFmtId="0" fontId="20" fillId="0" borderId="0" xfId="0" applyFont="1" applyAlignment="1">
      <alignment horizontal="center"/>
    </xf>
    <xf numFmtId="0" fontId="23" fillId="0" borderId="0" xfId="0" applyFont="1"/>
    <xf numFmtId="0" fontId="0" fillId="4" borderId="0" xfId="0" applyFill="1"/>
    <xf numFmtId="0" fontId="19" fillId="4" borderId="0" xfId="0" applyFont="1" applyFill="1" applyAlignment="1">
      <alignment vertical="center" wrapText="1"/>
    </xf>
    <xf numFmtId="0" fontId="20" fillId="4" borderId="0" xfId="0" applyFont="1" applyFill="1"/>
    <xf numFmtId="0" fontId="19" fillId="4" borderId="0" xfId="0" applyFont="1" applyFill="1" applyAlignment="1">
      <alignment horizontal="center" vertical="center"/>
    </xf>
    <xf numFmtId="0" fontId="19" fillId="4" borderId="0" xfId="0" applyFont="1" applyFill="1" applyAlignment="1">
      <alignment vertical="center"/>
    </xf>
    <xf numFmtId="14" fontId="19" fillId="4" borderId="0" xfId="0" applyNumberFormat="1" applyFont="1" applyFill="1" applyAlignment="1">
      <alignment horizontal="center" vertical="center"/>
    </xf>
    <xf numFmtId="0" fontId="22" fillId="4" borderId="0" xfId="0" applyFont="1" applyFill="1"/>
    <xf numFmtId="0" fontId="23" fillId="4" borderId="0" xfId="0" applyFont="1" applyFill="1" applyAlignment="1">
      <alignment horizontal="center"/>
    </xf>
    <xf numFmtId="0" fontId="24" fillId="0" borderId="0" xfId="2" applyFont="1"/>
    <xf numFmtId="3" fontId="23" fillId="2" borderId="0" xfId="0" applyNumberFormat="1" applyFont="1" applyFill="1"/>
    <xf numFmtId="0" fontId="6" fillId="2" borderId="1" xfId="0" applyFont="1" applyFill="1" applyBorder="1" applyAlignment="1">
      <alignment horizontal="center"/>
    </xf>
    <xf numFmtId="0" fontId="9" fillId="0" borderId="10" xfId="0" applyFont="1" applyBorder="1" applyAlignment="1">
      <alignment horizontal="center"/>
    </xf>
    <xf numFmtId="0" fontId="6" fillId="0" borderId="12" xfId="0" applyFont="1" applyBorder="1"/>
    <xf numFmtId="0" fontId="6" fillId="2" borderId="13" xfId="0" applyFont="1" applyFill="1" applyBorder="1" applyAlignment="1">
      <alignment horizontal="center"/>
    </xf>
    <xf numFmtId="0" fontId="6" fillId="0" borderId="14" xfId="0" applyFont="1" applyBorder="1"/>
    <xf numFmtId="3" fontId="23" fillId="2" borderId="0" xfId="0" applyNumberFormat="1" applyFont="1" applyFill="1" applyBorder="1" applyAlignment="1">
      <alignment horizontal="center"/>
    </xf>
    <xf numFmtId="3" fontId="23" fillId="2" borderId="15" xfId="0" applyNumberFormat="1" applyFont="1" applyFill="1" applyBorder="1" applyAlignment="1">
      <alignment horizontal="center"/>
    </xf>
    <xf numFmtId="0" fontId="3" fillId="0" borderId="14" xfId="0" applyFont="1" applyBorder="1"/>
    <xf numFmtId="0" fontId="23" fillId="0" borderId="14" xfId="0" applyFont="1" applyBorder="1"/>
    <xf numFmtId="3" fontId="6" fillId="2" borderId="0" xfId="0" applyNumberFormat="1" applyFont="1" applyFill="1" applyBorder="1" applyAlignment="1">
      <alignment horizontal="center"/>
    </xf>
    <xf numFmtId="3" fontId="6" fillId="2" borderId="15" xfId="0" applyNumberFormat="1" applyFont="1" applyFill="1" applyBorder="1" applyAlignment="1">
      <alignment horizontal="center"/>
    </xf>
    <xf numFmtId="0" fontId="12" fillId="0" borderId="12" xfId="0" applyFont="1" applyBorder="1"/>
    <xf numFmtId="166" fontId="12" fillId="0" borderId="1" xfId="0" applyNumberFormat="1" applyFont="1" applyBorder="1"/>
    <xf numFmtId="3" fontId="12" fillId="2" borderId="13" xfId="0" applyNumberFormat="1" applyFont="1" applyFill="1" applyBorder="1"/>
    <xf numFmtId="0" fontId="23" fillId="0" borderId="12" xfId="0" applyFont="1" applyBorder="1"/>
    <xf numFmtId="49" fontId="3" fillId="0" borderId="14" xfId="0" applyNumberFormat="1" applyFont="1" applyBorder="1"/>
    <xf numFmtId="49" fontId="23" fillId="0" borderId="14" xfId="0" applyNumberFormat="1" applyFont="1" applyBorder="1"/>
    <xf numFmtId="49" fontId="6" fillId="0" borderId="14" xfId="0" applyNumberFormat="1" applyFont="1" applyBorder="1"/>
    <xf numFmtId="3" fontId="23" fillId="0" borderId="0" xfId="0" applyNumberFormat="1" applyFont="1" applyBorder="1" applyAlignment="1">
      <alignment horizontal="center"/>
    </xf>
    <xf numFmtId="3" fontId="23" fillId="0" borderId="15" xfId="0" applyNumberFormat="1" applyFont="1" applyBorder="1" applyAlignment="1">
      <alignment horizontal="center"/>
    </xf>
    <xf numFmtId="0" fontId="23" fillId="0" borderId="0" xfId="0" applyFont="1" applyAlignment="1">
      <alignment horizontal="center"/>
    </xf>
    <xf numFmtId="3" fontId="23" fillId="0" borderId="6" xfId="0" applyNumberFormat="1" applyFont="1" applyBorder="1"/>
    <xf numFmtId="3" fontId="26" fillId="0" borderId="5" xfId="0" applyNumberFormat="1" applyFont="1" applyBorder="1" applyAlignment="1">
      <alignment horizontal="center"/>
    </xf>
    <xf numFmtId="3" fontId="26" fillId="0" borderId="5" xfId="0" applyNumberFormat="1" applyFont="1" applyBorder="1" applyAlignment="1">
      <alignment horizontal="right"/>
    </xf>
    <xf numFmtId="0" fontId="3" fillId="0" borderId="6" xfId="0" applyFont="1" applyBorder="1" applyAlignment="1">
      <alignment horizontal="center" wrapText="1"/>
    </xf>
    <xf numFmtId="0" fontId="6" fillId="0" borderId="6" xfId="0" applyFont="1" applyBorder="1" applyAlignment="1">
      <alignment horizontal="center" wrapText="1"/>
    </xf>
    <xf numFmtId="3" fontId="6" fillId="0" borderId="6" xfId="0" applyNumberFormat="1" applyFont="1" applyBorder="1" applyAlignment="1">
      <alignment vertical="center"/>
    </xf>
    <xf numFmtId="3" fontId="6" fillId="0" borderId="6" xfId="0" applyNumberFormat="1" applyFont="1" applyBorder="1" applyAlignment="1">
      <alignment horizontal="center"/>
    </xf>
    <xf numFmtId="0" fontId="3" fillId="0" borderId="6" xfId="0" applyFont="1" applyBorder="1"/>
    <xf numFmtId="3" fontId="3" fillId="0" borderId="6" xfId="0" applyNumberFormat="1" applyFont="1" applyBorder="1"/>
    <xf numFmtId="0" fontId="6" fillId="0" borderId="5" xfId="0" applyFont="1" applyBorder="1" applyAlignment="1">
      <alignment horizontal="center" wrapText="1"/>
    </xf>
    <xf numFmtId="0" fontId="3" fillId="0" borderId="6" xfId="0" applyFont="1" applyBorder="1" applyAlignment="1">
      <alignment vertical="center"/>
    </xf>
    <xf numFmtId="0" fontId="3" fillId="0" borderId="6" xfId="0" applyFont="1" applyBorder="1" applyAlignment="1">
      <alignment horizontal="left"/>
    </xf>
    <xf numFmtId="0" fontId="23" fillId="0" borderId="0" xfId="0" applyFont="1" applyAlignment="1"/>
    <xf numFmtId="0" fontId="3" fillId="0" borderId="12" xfId="0" applyFont="1" applyBorder="1"/>
    <xf numFmtId="37" fontId="3" fillId="0" borderId="1" xfId="0" applyNumberFormat="1" applyFont="1" applyBorder="1"/>
    <xf numFmtId="37" fontId="3" fillId="0" borderId="13" xfId="0" applyNumberFormat="1" applyFont="1" applyBorder="1"/>
    <xf numFmtId="0" fontId="3" fillId="0" borderId="20" xfId="0" applyFont="1" applyBorder="1"/>
    <xf numFmtId="1" fontId="6" fillId="0" borderId="2" xfId="0" applyNumberFormat="1" applyFont="1" applyBorder="1" applyAlignment="1">
      <alignment horizontal="center" vertical="center"/>
    </xf>
    <xf numFmtId="0" fontId="6" fillId="0" borderId="2" xfId="0" applyFont="1" applyBorder="1" applyAlignment="1">
      <alignment horizontal="center" vertical="center"/>
    </xf>
    <xf numFmtId="1" fontId="6" fillId="0" borderId="16" xfId="0" applyNumberFormat="1" applyFont="1" applyBorder="1" applyAlignment="1">
      <alignment horizontal="center" vertical="center"/>
    </xf>
    <xf numFmtId="3" fontId="6" fillId="0" borderId="1" xfId="0" applyNumberFormat="1" applyFont="1" applyBorder="1" applyAlignment="1">
      <alignment horizontal="center" vertical="center"/>
    </xf>
    <xf numFmtId="0" fontId="6" fillId="0" borderId="0" xfId="0" applyFont="1" applyBorder="1" applyAlignment="1">
      <alignment horizontal="center" vertical="center"/>
    </xf>
    <xf numFmtId="3" fontId="6" fillId="0" borderId="13" xfId="0" applyNumberFormat="1" applyFont="1" applyBorder="1" applyAlignment="1">
      <alignment horizontal="center" vertical="center"/>
    </xf>
    <xf numFmtId="3" fontId="6" fillId="0" borderId="0" xfId="0" applyNumberFormat="1" applyFont="1" applyBorder="1" applyAlignment="1">
      <alignment horizontal="center" vertical="center"/>
    </xf>
    <xf numFmtId="3" fontId="6" fillId="0" borderId="15" xfId="0" applyNumberFormat="1" applyFont="1" applyBorder="1" applyAlignment="1">
      <alignment horizontal="center" vertical="center"/>
    </xf>
    <xf numFmtId="37" fontId="3" fillId="0" borderId="0" xfId="0" applyNumberFormat="1" applyFont="1" applyBorder="1" applyAlignment="1">
      <alignment horizontal="center" vertical="center"/>
    </xf>
    <xf numFmtId="37" fontId="3" fillId="0" borderId="15" xfId="0" applyNumberFormat="1" applyFont="1" applyBorder="1" applyAlignment="1">
      <alignment horizontal="center" vertical="center"/>
    </xf>
    <xf numFmtId="3" fontId="3" fillId="0" borderId="0" xfId="1" applyNumberFormat="1" applyFont="1" applyBorder="1" applyAlignment="1">
      <alignment horizontal="center" vertical="center"/>
    </xf>
    <xf numFmtId="3" fontId="3" fillId="0" borderId="15" xfId="1" applyNumberFormat="1" applyFont="1" applyBorder="1" applyAlignment="1">
      <alignment horizontal="center" vertical="center"/>
    </xf>
    <xf numFmtId="3" fontId="3" fillId="0" borderId="15" xfId="0" applyNumberFormat="1" applyFont="1" applyBorder="1" applyAlignment="1">
      <alignment horizontal="center" vertical="center"/>
    </xf>
    <xf numFmtId="37" fontId="6" fillId="0" borderId="0" xfId="0" applyNumberFormat="1" applyFont="1" applyBorder="1" applyAlignment="1">
      <alignment horizontal="center" vertical="center"/>
    </xf>
    <xf numFmtId="0" fontId="27" fillId="0" borderId="0" xfId="2" applyFont="1"/>
    <xf numFmtId="0" fontId="28" fillId="0" borderId="0" xfId="0" applyFont="1" applyAlignment="1">
      <alignment vertical="center"/>
    </xf>
    <xf numFmtId="0" fontId="29" fillId="0" borderId="0" xfId="0" applyFont="1" applyAlignment="1">
      <alignment vertical="center"/>
    </xf>
    <xf numFmtId="0" fontId="4" fillId="0" borderId="0" xfId="0" applyFont="1" applyFill="1" applyBorder="1"/>
    <xf numFmtId="43" fontId="3" fillId="0" borderId="0" xfId="1" applyFont="1" applyBorder="1" applyAlignment="1">
      <alignment horizontal="center" vertical="center"/>
    </xf>
    <xf numFmtId="43" fontId="3" fillId="0" borderId="15" xfId="1" applyFont="1" applyBorder="1" applyAlignment="1">
      <alignment horizontal="center"/>
    </xf>
    <xf numFmtId="0" fontId="31" fillId="0" borderId="0" xfId="0" applyFont="1"/>
    <xf numFmtId="3" fontId="6" fillId="0" borderId="13" xfId="0" applyNumberFormat="1" applyFont="1" applyBorder="1" applyAlignment="1">
      <alignment horizontal="right"/>
    </xf>
    <xf numFmtId="168" fontId="23" fillId="0" borderId="0" xfId="1" applyNumberFormat="1" applyFont="1" applyBorder="1" applyAlignment="1">
      <alignment horizontal="center"/>
    </xf>
    <xf numFmtId="168" fontId="23" fillId="0" borderId="1" xfId="1" applyNumberFormat="1" applyFont="1" applyBorder="1" applyAlignment="1">
      <alignment horizontal="center"/>
    </xf>
    <xf numFmtId="168" fontId="6" fillId="0" borderId="1" xfId="1" applyNumberFormat="1" applyFont="1" applyBorder="1" applyAlignment="1">
      <alignment horizontal="center"/>
    </xf>
    <xf numFmtId="168" fontId="3" fillId="0" borderId="0" xfId="1" applyNumberFormat="1" applyFont="1" applyBorder="1" applyAlignment="1">
      <alignment horizontal="center"/>
    </xf>
    <xf numFmtId="168" fontId="6" fillId="0" borderId="2" xfId="1" applyNumberFormat="1" applyFont="1" applyBorder="1" applyAlignment="1">
      <alignment horizontal="center"/>
    </xf>
    <xf numFmtId="168" fontId="6" fillId="0" borderId="16" xfId="1" applyNumberFormat="1" applyFont="1" applyBorder="1" applyAlignment="1">
      <alignment horizontal="center"/>
    </xf>
    <xf numFmtId="168" fontId="6" fillId="0" borderId="8" xfId="1" applyNumberFormat="1" applyFont="1" applyBorder="1" applyAlignment="1">
      <alignment horizontal="center"/>
    </xf>
    <xf numFmtId="168" fontId="6" fillId="0" borderId="17" xfId="1" applyNumberFormat="1" applyFont="1" applyBorder="1" applyAlignment="1">
      <alignment horizontal="center"/>
    </xf>
    <xf numFmtId="3" fontId="23" fillId="0" borderId="15" xfId="0" applyNumberFormat="1" applyFont="1" applyFill="1" applyBorder="1" applyAlignment="1">
      <alignment horizontal="right"/>
    </xf>
    <xf numFmtId="168" fontId="23" fillId="0" borderId="15" xfId="1" applyNumberFormat="1" applyFont="1" applyBorder="1" applyAlignment="1">
      <alignment horizontal="right"/>
    </xf>
    <xf numFmtId="168" fontId="23" fillId="0" borderId="13" xfId="1" applyNumberFormat="1" applyFont="1" applyBorder="1" applyAlignment="1">
      <alignment horizontal="right"/>
    </xf>
    <xf numFmtId="168" fontId="6" fillId="0" borderId="13" xfId="1" applyNumberFormat="1" applyFont="1" applyBorder="1" applyAlignment="1">
      <alignment horizontal="right"/>
    </xf>
    <xf numFmtId="3" fontId="3" fillId="0" borderId="15" xfId="0" applyNumberFormat="1" applyFont="1" applyBorder="1" applyAlignment="1">
      <alignment horizontal="right"/>
    </xf>
    <xf numFmtId="169" fontId="3" fillId="0" borderId="15" xfId="1" applyNumberFormat="1" applyFont="1" applyBorder="1" applyAlignment="1">
      <alignment horizontal="right"/>
    </xf>
    <xf numFmtId="3" fontId="6" fillId="0" borderId="16" xfId="1" applyNumberFormat="1" applyFont="1" applyBorder="1" applyAlignment="1">
      <alignment horizontal="right" vertical="center"/>
    </xf>
    <xf numFmtId="169" fontId="23" fillId="2" borderId="15" xfId="1" applyNumberFormat="1" applyFont="1" applyFill="1" applyBorder="1" applyAlignment="1">
      <alignment horizontal="right" vertical="center"/>
    </xf>
    <xf numFmtId="169" fontId="23" fillId="2" borderId="13" xfId="1" applyNumberFormat="1" applyFont="1" applyFill="1" applyBorder="1" applyAlignment="1">
      <alignment horizontal="right" vertical="center"/>
    </xf>
    <xf numFmtId="3" fontId="3" fillId="0" borderId="15" xfId="1" applyNumberFormat="1" applyFont="1" applyBorder="1" applyAlignment="1">
      <alignment horizontal="right" vertical="center"/>
    </xf>
    <xf numFmtId="3" fontId="6" fillId="0" borderId="19" xfId="1" applyNumberFormat="1" applyFont="1" applyBorder="1" applyAlignment="1">
      <alignment horizontal="right" vertical="center"/>
    </xf>
    <xf numFmtId="3" fontId="6" fillId="0" borderId="1" xfId="0" applyNumberFormat="1" applyFont="1" applyBorder="1" applyAlignment="1">
      <alignment horizontal="right" vertical="center"/>
    </xf>
    <xf numFmtId="3" fontId="6" fillId="0" borderId="0" xfId="0" applyNumberFormat="1" applyFont="1" applyBorder="1" applyAlignment="1">
      <alignment horizontal="right" vertical="center"/>
    </xf>
    <xf numFmtId="37" fontId="3" fillId="0" borderId="0" xfId="0" applyNumberFormat="1" applyFont="1" applyBorder="1" applyAlignment="1">
      <alignment horizontal="right" vertical="center"/>
    </xf>
    <xf numFmtId="3" fontId="23" fillId="2" borderId="0" xfId="0" applyNumberFormat="1" applyFont="1" applyFill="1" applyBorder="1" applyAlignment="1">
      <alignment horizontal="right" vertical="center"/>
    </xf>
    <xf numFmtId="43" fontId="3" fillId="0" borderId="0" xfId="1" applyFont="1" applyBorder="1" applyAlignment="1">
      <alignment horizontal="right" vertical="center"/>
    </xf>
    <xf numFmtId="3" fontId="6" fillId="0" borderId="2" xfId="1" applyNumberFormat="1" applyFont="1" applyBorder="1" applyAlignment="1">
      <alignment horizontal="right" vertical="center"/>
    </xf>
    <xf numFmtId="3" fontId="3" fillId="0" borderId="0" xfId="1" applyNumberFormat="1" applyFont="1" applyBorder="1" applyAlignment="1">
      <alignment horizontal="right" vertical="center"/>
    </xf>
    <xf numFmtId="3" fontId="3" fillId="0" borderId="0" xfId="0" applyNumberFormat="1" applyFont="1" applyBorder="1" applyAlignment="1">
      <alignment horizontal="right" vertical="center"/>
    </xf>
    <xf numFmtId="168" fontId="23" fillId="2" borderId="0" xfId="1" applyNumberFormat="1" applyFont="1" applyFill="1" applyBorder="1" applyAlignment="1">
      <alignment horizontal="right" vertical="center"/>
    </xf>
    <xf numFmtId="3" fontId="23" fillId="2" borderId="1" xfId="0" applyNumberFormat="1" applyFont="1" applyFill="1" applyBorder="1" applyAlignment="1">
      <alignment horizontal="right" vertical="center"/>
    </xf>
    <xf numFmtId="3" fontId="6" fillId="0" borderId="3" xfId="1" applyNumberFormat="1" applyFont="1" applyBorder="1" applyAlignment="1">
      <alignment horizontal="right" vertical="center"/>
    </xf>
    <xf numFmtId="3" fontId="23" fillId="2" borderId="0" xfId="0" applyNumberFormat="1" applyFont="1" applyFill="1" applyBorder="1" applyAlignment="1">
      <alignment horizontal="right"/>
    </xf>
    <xf numFmtId="3" fontId="23" fillId="2" borderId="15" xfId="0" applyNumberFormat="1" applyFont="1" applyFill="1" applyBorder="1" applyAlignment="1">
      <alignment horizontal="right"/>
    </xf>
    <xf numFmtId="3" fontId="23" fillId="2" borderId="13" xfId="0" applyNumberFormat="1" applyFont="1" applyFill="1" applyBorder="1" applyAlignment="1">
      <alignment horizontal="right"/>
    </xf>
    <xf numFmtId="3" fontId="6" fillId="2" borderId="16" xfId="0" applyNumberFormat="1" applyFont="1" applyFill="1" applyBorder="1" applyAlignment="1">
      <alignment horizontal="right"/>
    </xf>
    <xf numFmtId="3" fontId="6" fillId="2" borderId="15" xfId="0" applyNumberFormat="1" applyFont="1" applyFill="1" applyBorder="1" applyAlignment="1">
      <alignment horizontal="right"/>
    </xf>
    <xf numFmtId="3" fontId="6" fillId="2" borderId="17" xfId="0" applyNumberFormat="1" applyFont="1" applyFill="1" applyBorder="1" applyAlignment="1">
      <alignment horizontal="right"/>
    </xf>
    <xf numFmtId="166" fontId="23" fillId="0" borderId="15" xfId="0" applyNumberFormat="1" applyFont="1" applyBorder="1" applyAlignment="1">
      <alignment horizontal="right"/>
    </xf>
    <xf numFmtId="166" fontId="3" fillId="0" borderId="15" xfId="0" applyNumberFormat="1" applyFont="1" applyBorder="1" applyAlignment="1">
      <alignment horizontal="right"/>
    </xf>
    <xf numFmtId="3" fontId="6" fillId="2" borderId="2" xfId="0" applyNumberFormat="1" applyFont="1" applyFill="1" applyBorder="1" applyAlignment="1">
      <alignment horizontal="right"/>
    </xf>
    <xf numFmtId="3" fontId="3" fillId="2" borderId="0" xfId="0" applyNumberFormat="1" applyFont="1" applyFill="1" applyBorder="1" applyAlignment="1">
      <alignment horizontal="right"/>
    </xf>
    <xf numFmtId="3" fontId="6" fillId="2" borderId="0" xfId="0" applyNumberFormat="1" applyFont="1" applyFill="1" applyBorder="1" applyAlignment="1">
      <alignment horizontal="right"/>
    </xf>
    <xf numFmtId="3" fontId="6" fillId="2" borderId="8" xfId="0" applyNumberFormat="1" applyFont="1" applyFill="1" applyBorder="1" applyAlignment="1">
      <alignment horizontal="right"/>
    </xf>
    <xf numFmtId="3" fontId="6" fillId="2" borderId="1" xfId="0" applyNumberFormat="1" applyFont="1" applyFill="1" applyBorder="1" applyAlignment="1">
      <alignment horizontal="right"/>
    </xf>
    <xf numFmtId="166" fontId="23" fillId="0" borderId="0" xfId="0" applyNumberFormat="1" applyFont="1" applyBorder="1" applyAlignment="1">
      <alignment horizontal="right"/>
    </xf>
    <xf numFmtId="166" fontId="3" fillId="0" borderId="0" xfId="0" applyNumberFormat="1" applyFont="1" applyBorder="1" applyAlignment="1">
      <alignment horizontal="right"/>
    </xf>
    <xf numFmtId="3" fontId="3" fillId="0" borderId="6" xfId="0" applyNumberFormat="1" applyFont="1" applyBorder="1" applyAlignment="1">
      <alignment horizontal="right" vertical="center"/>
    </xf>
    <xf numFmtId="3" fontId="3" fillId="0" borderId="6" xfId="0" applyNumberFormat="1" applyFont="1" applyBorder="1" applyAlignment="1">
      <alignment horizontal="right" wrapText="1"/>
    </xf>
    <xf numFmtId="3" fontId="3" fillId="0" borderId="6" xfId="0" applyNumberFormat="1" applyFont="1" applyBorder="1" applyAlignment="1">
      <alignment horizontal="right"/>
    </xf>
    <xf numFmtId="3" fontId="3" fillId="0" borderId="7" xfId="0" applyNumberFormat="1" applyFont="1" applyBorder="1" applyAlignment="1">
      <alignment horizontal="right"/>
    </xf>
    <xf numFmtId="3" fontId="6" fillId="0" borderId="5" xfId="0" applyNumberFormat="1" applyFont="1" applyBorder="1" applyAlignment="1">
      <alignment horizontal="right"/>
    </xf>
    <xf numFmtId="41" fontId="3" fillId="2" borderId="1" xfId="4" applyFont="1" applyFill="1" applyBorder="1" applyAlignment="1">
      <alignment horizontal="right"/>
    </xf>
    <xf numFmtId="41" fontId="23" fillId="2" borderId="15" xfId="4" applyFont="1" applyFill="1" applyBorder="1" applyAlignment="1">
      <alignment horizontal="center"/>
    </xf>
    <xf numFmtId="41" fontId="23" fillId="2" borderId="0" xfId="4" applyFont="1" applyFill="1" applyBorder="1" applyAlignment="1">
      <alignment horizontal="right"/>
    </xf>
    <xf numFmtId="41" fontId="3" fillId="2" borderId="13" xfId="4" applyFont="1" applyFill="1" applyBorder="1" applyAlignment="1">
      <alignment horizontal="center"/>
    </xf>
    <xf numFmtId="43" fontId="3" fillId="0" borderId="15" xfId="1" applyFont="1" applyBorder="1" applyAlignment="1">
      <alignment horizontal="right" vertical="center"/>
    </xf>
    <xf numFmtId="0" fontId="6" fillId="0" borderId="0" xfId="0" applyFont="1" applyAlignment="1">
      <alignment horizontal="center"/>
    </xf>
    <xf numFmtId="0" fontId="9" fillId="0" borderId="0" xfId="0" applyFont="1" applyAlignment="1">
      <alignment horizontal="center"/>
    </xf>
    <xf numFmtId="0" fontId="29" fillId="0" borderId="0" xfId="0" applyFont="1" applyAlignment="1">
      <alignment horizontal="left" vertical="center" wrapText="1"/>
    </xf>
    <xf numFmtId="0" fontId="29" fillId="0" borderId="0" xfId="0" applyFont="1" applyAlignment="1">
      <alignment horizontal="left" vertical="top" wrapText="1"/>
    </xf>
    <xf numFmtId="0" fontId="29" fillId="0" borderId="0" xfId="0" applyFont="1" applyAlignment="1">
      <alignment vertical="top" wrapText="1"/>
    </xf>
    <xf numFmtId="0" fontId="29" fillId="0" borderId="0" xfId="0" applyFont="1" applyAlignment="1">
      <alignment vertical="center" wrapText="1"/>
    </xf>
    <xf numFmtId="0" fontId="32" fillId="0" borderId="0" xfId="0" applyFont="1" applyAlignment="1">
      <alignment vertical="center"/>
    </xf>
    <xf numFmtId="0" fontId="32" fillId="0" borderId="0" xfId="0" applyFont="1" applyAlignment="1">
      <alignment horizontal="left" vertical="top"/>
    </xf>
    <xf numFmtId="0" fontId="33" fillId="0" borderId="0" xfId="0" applyFont="1" applyAlignment="1">
      <alignment horizontal="left" vertical="top"/>
    </xf>
    <xf numFmtId="0" fontId="22" fillId="0" borderId="0" xfId="0" applyFont="1" applyAlignment="1">
      <alignment horizontal="left" vertical="top"/>
    </xf>
    <xf numFmtId="0" fontId="25" fillId="0" borderId="0" xfId="0" applyFont="1" applyAlignment="1"/>
    <xf numFmtId="0" fontId="23" fillId="4" borderId="0" xfId="0" applyFont="1" applyFill="1"/>
    <xf numFmtId="0" fontId="23" fillId="2" borderId="0" xfId="0" applyFont="1" applyFill="1"/>
    <xf numFmtId="0" fontId="34" fillId="0" borderId="0" xfId="0" applyFont="1"/>
    <xf numFmtId="14" fontId="8" fillId="0" borderId="0" xfId="0" applyNumberFormat="1" applyFont="1" applyAlignment="1">
      <alignment horizontal="center"/>
    </xf>
    <xf numFmtId="0" fontId="34" fillId="0" borderId="0" xfId="0" applyFont="1" applyAlignment="1">
      <alignment horizontal="center"/>
    </xf>
    <xf numFmtId="14" fontId="8" fillId="0" borderId="0" xfId="0" applyNumberFormat="1" applyFont="1"/>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horizontal="center" wrapText="1"/>
    </xf>
    <xf numFmtId="43" fontId="26" fillId="0" borderId="18" xfId="1" applyFont="1" applyBorder="1" applyAlignment="1">
      <alignment horizontal="center"/>
    </xf>
    <xf numFmtId="3" fontId="6" fillId="0" borderId="5" xfId="0" applyNumberFormat="1" applyFont="1" applyBorder="1" applyAlignment="1">
      <alignment horizontal="center" vertical="center" wrapText="1"/>
    </xf>
    <xf numFmtId="37" fontId="26" fillId="0" borderId="5" xfId="0" applyNumberFormat="1" applyFont="1" applyBorder="1" applyAlignment="1">
      <alignment horizontal="center" vertical="center" wrapText="1"/>
    </xf>
    <xf numFmtId="37" fontId="26" fillId="0" borderId="5" xfId="0" applyNumberFormat="1" applyFont="1" applyBorder="1" applyAlignment="1">
      <alignment horizontal="right" vertical="center"/>
    </xf>
    <xf numFmtId="3" fontId="3" fillId="0" borderId="9" xfId="0" applyNumberFormat="1" applyFont="1" applyBorder="1"/>
    <xf numFmtId="0" fontId="34" fillId="2" borderId="0" xfId="0" applyFont="1" applyFill="1"/>
    <xf numFmtId="0" fontId="25" fillId="0" borderId="0" xfId="0" applyFont="1" applyAlignment="1">
      <alignment horizontal="center"/>
    </xf>
    <xf numFmtId="0" fontId="23" fillId="0" borderId="10" xfId="0" applyFont="1" applyBorder="1"/>
    <xf numFmtId="3" fontId="23" fillId="0" borderId="0" xfId="0" applyNumberFormat="1" applyFont="1"/>
    <xf numFmtId="49" fontId="23" fillId="0" borderId="12" xfId="0" applyNumberFormat="1" applyFont="1" applyBorder="1"/>
    <xf numFmtId="3" fontId="23" fillId="0" borderId="1" xfId="0" applyNumberFormat="1" applyFont="1" applyBorder="1" applyAlignment="1">
      <alignment horizontal="center"/>
    </xf>
    <xf numFmtId="3" fontId="23" fillId="0" borderId="13" xfId="0" applyNumberFormat="1" applyFont="1" applyBorder="1" applyAlignment="1">
      <alignment horizontal="center"/>
    </xf>
    <xf numFmtId="49" fontId="23" fillId="0" borderId="0" xfId="0" applyNumberFormat="1" applyFont="1"/>
    <xf numFmtId="166" fontId="23" fillId="2" borderId="0" xfId="0" applyNumberFormat="1" applyFont="1" applyFill="1"/>
    <xf numFmtId="3" fontId="8" fillId="2" borderId="0" xfId="0" applyNumberFormat="1" applyFont="1" applyFill="1"/>
    <xf numFmtId="0" fontId="23" fillId="0" borderId="0" xfId="0" applyFont="1" applyAlignment="1">
      <alignment horizontal="left" wrapText="1"/>
    </xf>
    <xf numFmtId="0" fontId="23" fillId="0" borderId="0" xfId="0" applyFont="1" applyAlignment="1">
      <alignment wrapText="1"/>
    </xf>
    <xf numFmtId="0" fontId="37" fillId="0" borderId="4" xfId="0" applyFont="1" applyBorder="1" applyAlignment="1">
      <alignment vertical="center"/>
    </xf>
    <xf numFmtId="0" fontId="37" fillId="0" borderId="4" xfId="0" applyFont="1" applyBorder="1" applyAlignment="1">
      <alignment horizontal="center" vertical="center" wrapText="1"/>
    </xf>
    <xf numFmtId="0" fontId="37" fillId="0" borderId="4" xfId="0" applyFont="1" applyBorder="1" applyAlignment="1">
      <alignment horizontal="left" vertical="center"/>
    </xf>
    <xf numFmtId="0" fontId="38" fillId="0" borderId="4" xfId="0" applyFont="1" applyBorder="1" applyAlignment="1">
      <alignment horizontal="center" vertical="center" wrapText="1"/>
    </xf>
    <xf numFmtId="43" fontId="37" fillId="0" borderId="4" xfId="1" applyFont="1" applyBorder="1" applyAlignment="1">
      <alignment horizontal="center" vertical="center"/>
    </xf>
    <xf numFmtId="0" fontId="38" fillId="0" borderId="4" xfId="0" applyFont="1" applyBorder="1" applyAlignment="1">
      <alignment vertical="center"/>
    </xf>
    <xf numFmtId="43" fontId="38" fillId="0" borderId="4" xfId="1" applyFont="1" applyBorder="1" applyAlignment="1">
      <alignment horizontal="center" vertical="center"/>
    </xf>
    <xf numFmtId="0" fontId="38" fillId="0" borderId="4" xfId="0" applyFont="1" applyBorder="1" applyAlignment="1">
      <alignment horizontal="center" vertical="center"/>
    </xf>
    <xf numFmtId="43" fontId="26" fillId="0" borderId="4" xfId="1" applyFont="1" applyBorder="1" applyAlignment="1">
      <alignment horizontal="center" vertical="center"/>
    </xf>
    <xf numFmtId="43" fontId="26" fillId="0" borderId="4" xfId="1" applyFont="1" applyBorder="1" applyAlignment="1">
      <alignment horizontal="center"/>
    </xf>
    <xf numFmtId="3" fontId="37" fillId="0" borderId="4" xfId="0" applyNumberFormat="1" applyFont="1" applyBorder="1" applyAlignment="1">
      <alignment vertical="center"/>
    </xf>
    <xf numFmtId="168" fontId="23" fillId="0" borderId="0" xfId="1" applyNumberFormat="1" applyFont="1"/>
    <xf numFmtId="3" fontId="38" fillId="0" borderId="4" xfId="0" applyNumberFormat="1" applyFont="1" applyBorder="1" applyAlignment="1">
      <alignment vertical="center"/>
    </xf>
    <xf numFmtId="0" fontId="38" fillId="0" borderId="0" xfId="0" applyFont="1" applyBorder="1" applyAlignment="1">
      <alignment vertical="center"/>
    </xf>
    <xf numFmtId="3" fontId="38" fillId="0" borderId="0" xfId="0" applyNumberFormat="1" applyFont="1" applyBorder="1" applyAlignment="1">
      <alignment vertical="center"/>
    </xf>
    <xf numFmtId="0" fontId="26" fillId="0" borderId="0" xfId="0" applyFont="1" applyAlignment="1">
      <alignment vertical="center"/>
    </xf>
    <xf numFmtId="0" fontId="24" fillId="0" borderId="0" xfId="2" applyFont="1" applyAlignment="1">
      <alignment vertical="center"/>
    </xf>
    <xf numFmtId="0" fontId="3" fillId="0" borderId="0" xfId="0" applyFont="1" applyAlignment="1"/>
    <xf numFmtId="3" fontId="37" fillId="0" borderId="4" xfId="0" applyNumberFormat="1" applyFont="1" applyBorder="1" applyAlignment="1">
      <alignment horizontal="center" vertical="center"/>
    </xf>
    <xf numFmtId="0" fontId="37" fillId="0" borderId="4" xfId="0" applyFont="1" applyBorder="1" applyAlignment="1">
      <alignment horizontal="center" vertical="center"/>
    </xf>
    <xf numFmtId="3" fontId="38" fillId="0" borderId="4" xfId="0" applyNumberFormat="1" applyFont="1" applyBorder="1" applyAlignment="1">
      <alignment horizontal="center" vertical="center"/>
    </xf>
    <xf numFmtId="0" fontId="23" fillId="0" borderId="0" xfId="0" applyFont="1" applyAlignment="1">
      <alignment vertical="center"/>
    </xf>
    <xf numFmtId="0" fontId="15" fillId="0" borderId="4" xfId="0" applyFont="1" applyBorder="1" applyAlignment="1">
      <alignment horizontal="center" vertical="center" wrapText="1"/>
    </xf>
    <xf numFmtId="0" fontId="15" fillId="2" borderId="4" xfId="0" applyFont="1" applyFill="1" applyBorder="1" applyAlignment="1">
      <alignment horizontal="center" vertical="center" wrapText="1"/>
    </xf>
    <xf numFmtId="0" fontId="23" fillId="0" borderId="16" xfId="0" applyFont="1" applyBorder="1" applyAlignment="1">
      <alignment horizontal="left" vertical="center"/>
    </xf>
    <xf numFmtId="0" fontId="23" fillId="2" borderId="16" xfId="0" applyFont="1" applyFill="1" applyBorder="1" applyAlignment="1">
      <alignment horizontal="left" vertical="center"/>
    </xf>
    <xf numFmtId="41" fontId="23" fillId="0" borderId="16" xfId="4" applyFont="1" applyBorder="1" applyAlignment="1">
      <alignment horizontal="right" vertical="center"/>
    </xf>
    <xf numFmtId="10" fontId="23" fillId="0" borderId="16" xfId="3" applyNumberFormat="1" applyFont="1" applyBorder="1" applyAlignment="1">
      <alignment horizontal="right" vertical="center"/>
    </xf>
    <xf numFmtId="167" fontId="23" fillId="0" borderId="16" xfId="0" applyNumberFormat="1" applyFont="1" applyBorder="1" applyAlignment="1">
      <alignment horizontal="right" vertical="center"/>
    </xf>
    <xf numFmtId="41" fontId="12" fillId="0" borderId="16" xfId="4" applyFont="1" applyBorder="1" applyAlignment="1">
      <alignment horizontal="right"/>
    </xf>
    <xf numFmtId="0" fontId="40" fillId="0" borderId="0" xfId="0" applyFont="1" applyAlignment="1">
      <alignment horizontal="left" vertical="center"/>
    </xf>
    <xf numFmtId="164" fontId="40" fillId="0" borderId="0" xfId="0" applyNumberFormat="1" applyFont="1"/>
    <xf numFmtId="0" fontId="24" fillId="0" borderId="0" xfId="2" quotePrefix="1" applyFont="1"/>
    <xf numFmtId="0" fontId="41" fillId="0" borderId="0" xfId="2" applyFont="1"/>
    <xf numFmtId="0" fontId="0" fillId="0" borderId="0" xfId="0"/>
    <xf numFmtId="0" fontId="43" fillId="0" borderId="0" xfId="0" applyFont="1" applyAlignment="1">
      <alignment horizontal="left" vertical="center"/>
    </xf>
    <xf numFmtId="0" fontId="44" fillId="0" borderId="0" xfId="0" applyFont="1" applyAlignment="1">
      <alignment horizontal="left" vertical="center"/>
    </xf>
    <xf numFmtId="0" fontId="0" fillId="0" borderId="0" xfId="0" applyAlignment="1">
      <alignment horizontal="left"/>
    </xf>
    <xf numFmtId="0" fontId="21" fillId="4" borderId="0" xfId="0" applyFont="1" applyFill="1" applyAlignment="1">
      <alignment horizontal="center" vertical="center"/>
    </xf>
    <xf numFmtId="0" fontId="19" fillId="4" borderId="0" xfId="0" applyFont="1" applyFill="1" applyAlignment="1">
      <alignment horizontal="center" vertical="center"/>
    </xf>
    <xf numFmtId="14" fontId="19" fillId="4" borderId="0" xfId="0" applyNumberFormat="1" applyFont="1" applyFill="1" applyAlignment="1">
      <alignment horizontal="center" vertical="center"/>
    </xf>
    <xf numFmtId="0" fontId="6" fillId="0" borderId="0" xfId="0" applyFont="1" applyAlignment="1">
      <alignment horizontal="center"/>
    </xf>
    <xf numFmtId="0" fontId="34" fillId="0" borderId="0" xfId="0" applyFont="1" applyAlignment="1">
      <alignment horizontal="center"/>
    </xf>
    <xf numFmtId="14" fontId="8" fillId="0" borderId="0" xfId="0" applyNumberFormat="1" applyFont="1" applyAlignment="1">
      <alignment horizontal="center"/>
    </xf>
    <xf numFmtId="0" fontId="5" fillId="0" borderId="0" xfId="0" applyFont="1" applyAlignment="1">
      <alignment horizontal="center"/>
    </xf>
    <xf numFmtId="0" fontId="11" fillId="0" borderId="0" xfId="0" applyFont="1" applyAlignment="1">
      <alignment horizontal="center"/>
    </xf>
    <xf numFmtId="0" fontId="9" fillId="0" borderId="0" xfId="0" applyFont="1" applyAlignment="1">
      <alignment horizontal="center"/>
    </xf>
    <xf numFmtId="1" fontId="6" fillId="0" borderId="9" xfId="0" applyNumberFormat="1" applyFont="1" applyBorder="1" applyAlignment="1">
      <alignment horizontal="center" vertical="center"/>
    </xf>
    <xf numFmtId="0" fontId="6" fillId="0" borderId="1" xfId="0" applyFont="1" applyBorder="1" applyAlignment="1">
      <alignment horizontal="center" vertical="center"/>
    </xf>
    <xf numFmtId="1" fontId="6" fillId="0" borderId="11" xfId="0" applyNumberFormat="1" applyFont="1" applyBorder="1" applyAlignment="1">
      <alignment horizontal="center" vertical="center"/>
    </xf>
    <xf numFmtId="0" fontId="6" fillId="0" borderId="13" xfId="0" applyFont="1" applyBorder="1" applyAlignment="1">
      <alignment horizontal="center" vertical="center"/>
    </xf>
    <xf numFmtId="1" fontId="6" fillId="2" borderId="9" xfId="0" applyNumberFormat="1" applyFont="1" applyFill="1" applyBorder="1" applyAlignment="1">
      <alignment horizontal="center" vertical="center"/>
    </xf>
    <xf numFmtId="1" fontId="6" fillId="2" borderId="1" xfId="0" applyNumberFormat="1" applyFont="1" applyFill="1" applyBorder="1" applyAlignment="1">
      <alignment horizontal="center" vertical="center"/>
    </xf>
    <xf numFmtId="1" fontId="6" fillId="2" borderId="11" xfId="0" applyNumberFormat="1" applyFont="1" applyFill="1" applyBorder="1" applyAlignment="1">
      <alignment horizontal="center" vertical="center"/>
    </xf>
    <xf numFmtId="1" fontId="6" fillId="2" borderId="13" xfId="0" applyNumberFormat="1" applyFont="1" applyFill="1" applyBorder="1" applyAlignment="1">
      <alignment horizontal="center" vertical="center"/>
    </xf>
    <xf numFmtId="0" fontId="25" fillId="0" borderId="0" xfId="0" applyFont="1" applyAlignment="1">
      <alignment horizontal="center" vertical="center"/>
    </xf>
    <xf numFmtId="0" fontId="29" fillId="0" borderId="0" xfId="0" applyFont="1" applyAlignment="1">
      <alignment horizontal="left" vertical="center" wrapText="1"/>
    </xf>
    <xf numFmtId="0" fontId="28" fillId="0" borderId="0" xfId="0" applyFont="1" applyAlignment="1">
      <alignment horizontal="left" vertical="center"/>
    </xf>
    <xf numFmtId="0" fontId="26" fillId="0" borderId="0" xfId="0" applyFont="1" applyAlignment="1">
      <alignment horizontal="left" vertical="center" wrapText="1"/>
    </xf>
    <xf numFmtId="0" fontId="32" fillId="0" borderId="0" xfId="0" applyFont="1" applyAlignment="1">
      <alignment horizontal="left" vertical="top" wrapText="1"/>
    </xf>
    <xf numFmtId="0" fontId="32" fillId="0" borderId="0" xfId="0" applyFont="1" applyAlignment="1">
      <alignment horizontal="left" vertical="center" wrapText="1"/>
    </xf>
    <xf numFmtId="0" fontId="29" fillId="0" borderId="0" xfId="0" applyFont="1" applyAlignment="1">
      <alignment horizontal="left" vertical="top" wrapText="1"/>
    </xf>
    <xf numFmtId="0" fontId="28" fillId="0" borderId="0" xfId="0" applyFont="1" applyAlignment="1">
      <alignment horizontal="center" vertical="center"/>
    </xf>
    <xf numFmtId="0" fontId="29" fillId="0" borderId="0" xfId="0" applyFont="1" applyAlignment="1">
      <alignment horizontal="left" vertical="center"/>
    </xf>
    <xf numFmtId="0" fontId="28" fillId="0" borderId="0" xfId="0" applyFont="1" applyAlignment="1">
      <alignment horizontal="left" vertical="center" wrapText="1"/>
    </xf>
    <xf numFmtId="0" fontId="23" fillId="0" borderId="0" xfId="0" applyFont="1" applyAlignment="1">
      <alignment horizontal="left" vertical="center" wrapText="1"/>
    </xf>
    <xf numFmtId="0" fontId="37" fillId="0" borderId="10" xfId="0" applyFont="1" applyBorder="1" applyAlignment="1">
      <alignment horizontal="center" wrapText="1"/>
    </xf>
    <xf numFmtId="0" fontId="37" fillId="0" borderId="11" xfId="0" applyFont="1" applyBorder="1" applyAlignment="1">
      <alignment horizontal="center" wrapText="1"/>
    </xf>
    <xf numFmtId="0" fontId="37" fillId="0" borderId="12" xfId="0" applyFont="1" applyBorder="1" applyAlignment="1">
      <alignment horizontal="center" wrapText="1"/>
    </xf>
    <xf numFmtId="0" fontId="37" fillId="0" borderId="13" xfId="0" applyFont="1" applyBorder="1" applyAlignment="1">
      <alignment horizontal="center" wrapText="1"/>
    </xf>
    <xf numFmtId="0" fontId="37" fillId="0" borderId="10" xfId="0" applyFont="1" applyBorder="1" applyAlignment="1">
      <alignment horizontal="center" vertical="center"/>
    </xf>
    <xf numFmtId="0" fontId="37" fillId="0" borderId="9"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1" xfId="0" applyFont="1" applyBorder="1" applyAlignment="1">
      <alignment horizontal="center" vertical="center"/>
    </xf>
    <xf numFmtId="0" fontId="37" fillId="0" borderId="13" xfId="0" applyFont="1" applyBorder="1" applyAlignment="1">
      <alignment horizontal="center" vertical="center"/>
    </xf>
    <xf numFmtId="0" fontId="38" fillId="0" borderId="20" xfId="0" applyFont="1" applyBorder="1" applyAlignment="1">
      <alignment horizontal="center" vertical="center"/>
    </xf>
    <xf numFmtId="0" fontId="38" fillId="0" borderId="2" xfId="0" applyFont="1" applyBorder="1" applyAlignment="1">
      <alignment horizontal="center" vertical="center"/>
    </xf>
    <xf numFmtId="0" fontId="38" fillId="0" borderId="16" xfId="0" applyFont="1" applyBorder="1" applyAlignment="1">
      <alignment horizontal="center" vertical="center"/>
    </xf>
    <xf numFmtId="0" fontId="26" fillId="0" borderId="1" xfId="0" applyFont="1" applyBorder="1" applyAlignment="1">
      <alignment horizontal="left"/>
    </xf>
    <xf numFmtId="0" fontId="39" fillId="0" borderId="20" xfId="0" applyFont="1" applyBorder="1" applyAlignment="1">
      <alignment horizontal="center"/>
    </xf>
    <xf numFmtId="0" fontId="39" fillId="0" borderId="2" xfId="0" applyFont="1" applyBorder="1" applyAlignment="1">
      <alignment horizontal="center"/>
    </xf>
    <xf numFmtId="0" fontId="12" fillId="0" borderId="16" xfId="0" applyFont="1" applyBorder="1" applyAlignment="1">
      <alignment horizontal="right"/>
    </xf>
    <xf numFmtId="0" fontId="15" fillId="0" borderId="4" xfId="0" applyFont="1" applyBorder="1" applyAlignment="1">
      <alignment horizontal="center" vertical="center" wrapText="1"/>
    </xf>
    <xf numFmtId="0" fontId="42" fillId="0" borderId="0" xfId="0" applyFont="1" applyAlignment="1">
      <alignment horizontal="center" vertical="center"/>
    </xf>
    <xf numFmtId="0" fontId="43" fillId="0" borderId="0" xfId="0" applyFont="1" applyAlignment="1">
      <alignment horizontal="left" vertical="center" wrapText="1"/>
    </xf>
  </cellXfs>
  <cellStyles count="9">
    <cellStyle name="Hipervínculo" xfId="2" builtinId="8"/>
    <cellStyle name="Millares" xfId="1" builtinId="3"/>
    <cellStyle name="Millares [0]" xfId="4" builtinId="6"/>
    <cellStyle name="Millares 2" xfId="7" xr:uid="{40735CB8-9BE2-47F7-94A2-7CF24FB877C9}"/>
    <cellStyle name="Millares 3" xfId="5" xr:uid="{7AFA1E84-0C81-4931-8B4D-B0D76978369F}"/>
    <cellStyle name="Normal" xfId="0" builtinId="0"/>
    <cellStyle name="Normal 2" xfId="6" xr:uid="{34548478-31B5-45DC-AC74-C09A6EBAC288}"/>
    <cellStyle name="Porcentaje" xfId="3" builtinId="5"/>
    <cellStyle name="Porcentaje 2" xfId="8" xr:uid="{518E0EC6-A2A6-40F0-B27D-6BD6EC2F89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22412</xdr:colOff>
      <xdr:row>0</xdr:row>
      <xdr:rowOff>22412</xdr:rowOff>
    </xdr:from>
    <xdr:to>
      <xdr:col>3</xdr:col>
      <xdr:colOff>55469</xdr:colOff>
      <xdr:row>4</xdr:row>
      <xdr:rowOff>121838</xdr:rowOff>
    </xdr:to>
    <xdr:pic>
      <xdr:nvPicPr>
        <xdr:cNvPr id="4" name="Imagen 2">
          <a:extLst>
            <a:ext uri="{FF2B5EF4-FFF2-40B4-BE49-F238E27FC236}">
              <a16:creationId xmlns:a16="http://schemas.microsoft.com/office/drawing/2014/main" id="{D083E36A-2439-456A-B1A2-849CF44610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2" y="22412"/>
          <a:ext cx="2442882" cy="1175751"/>
        </a:xfrm>
        <a:prstGeom prst="rect">
          <a:avLst/>
        </a:prstGeom>
        <a:noFill/>
        <a:ln w="9525">
          <a:solidFill>
            <a:srgbClr val="17375E"/>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939102</xdr:colOff>
      <xdr:row>11</xdr:row>
      <xdr:rowOff>140785</xdr:rowOff>
    </xdr:from>
    <xdr:ext cx="5246501" cy="937629"/>
    <xdr:sp macro="" textlink="">
      <xdr:nvSpPr>
        <xdr:cNvPr id="3" name="Rectángulo 2">
          <a:extLst>
            <a:ext uri="{FF2B5EF4-FFF2-40B4-BE49-F238E27FC236}">
              <a16:creationId xmlns:a16="http://schemas.microsoft.com/office/drawing/2014/main" id="{649951E1-F015-4B8E-9C44-85A35B2518D1}"/>
            </a:ext>
          </a:extLst>
        </xdr:cNvPr>
        <xdr:cNvSpPr/>
      </xdr:nvSpPr>
      <xdr:spPr>
        <a:xfrm>
          <a:off x="1624902" y="2369635"/>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942975</xdr:colOff>
      <xdr:row>7</xdr:row>
      <xdr:rowOff>85725</xdr:rowOff>
    </xdr:from>
    <xdr:ext cx="5246501" cy="937629"/>
    <xdr:sp macro="" textlink="">
      <xdr:nvSpPr>
        <xdr:cNvPr id="2" name="Rectángulo 1">
          <a:extLst>
            <a:ext uri="{FF2B5EF4-FFF2-40B4-BE49-F238E27FC236}">
              <a16:creationId xmlns:a16="http://schemas.microsoft.com/office/drawing/2014/main" id="{5B590691-53C8-4C2B-9812-AF9181F34E32}"/>
            </a:ext>
          </a:extLst>
        </xdr:cNvPr>
        <xdr:cNvSpPr/>
      </xdr:nvSpPr>
      <xdr:spPr>
        <a:xfrm>
          <a:off x="1323975" y="1876425"/>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581025</xdr:colOff>
      <xdr:row>10</xdr:row>
      <xdr:rowOff>9525</xdr:rowOff>
    </xdr:from>
    <xdr:ext cx="5246501" cy="937629"/>
    <xdr:sp macro="" textlink="">
      <xdr:nvSpPr>
        <xdr:cNvPr id="2" name="Rectángulo 1">
          <a:extLst>
            <a:ext uri="{FF2B5EF4-FFF2-40B4-BE49-F238E27FC236}">
              <a16:creationId xmlns:a16="http://schemas.microsoft.com/office/drawing/2014/main" id="{88BE6D0B-27C3-47DA-90C9-AA1569B8EE07}"/>
            </a:ext>
          </a:extLst>
        </xdr:cNvPr>
        <xdr:cNvSpPr/>
      </xdr:nvSpPr>
      <xdr:spPr>
        <a:xfrm>
          <a:off x="1343025" y="2190750"/>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409575</xdr:colOff>
      <xdr:row>16</xdr:row>
      <xdr:rowOff>0</xdr:rowOff>
    </xdr:from>
    <xdr:ext cx="5246501" cy="937629"/>
    <xdr:sp macro="" textlink="">
      <xdr:nvSpPr>
        <xdr:cNvPr id="2" name="Rectángulo 1">
          <a:extLst>
            <a:ext uri="{FF2B5EF4-FFF2-40B4-BE49-F238E27FC236}">
              <a16:creationId xmlns:a16="http://schemas.microsoft.com/office/drawing/2014/main" id="{03096D75-86F3-4412-852B-62571D54BC10}"/>
            </a:ext>
          </a:extLst>
        </xdr:cNvPr>
        <xdr:cNvSpPr/>
      </xdr:nvSpPr>
      <xdr:spPr>
        <a:xfrm>
          <a:off x="1171575" y="3267075"/>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802821</xdr:colOff>
      <xdr:row>11</xdr:row>
      <xdr:rowOff>258536</xdr:rowOff>
    </xdr:from>
    <xdr:ext cx="5246501" cy="937629"/>
    <xdr:sp macro="" textlink="">
      <xdr:nvSpPr>
        <xdr:cNvPr id="2" name="Rectángulo 1">
          <a:extLst>
            <a:ext uri="{FF2B5EF4-FFF2-40B4-BE49-F238E27FC236}">
              <a16:creationId xmlns:a16="http://schemas.microsoft.com/office/drawing/2014/main" id="{03EB98AB-6374-433F-9969-D780676CAB62}"/>
            </a:ext>
          </a:extLst>
        </xdr:cNvPr>
        <xdr:cNvSpPr/>
      </xdr:nvSpPr>
      <xdr:spPr>
        <a:xfrm>
          <a:off x="1564821" y="4340679"/>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802821</xdr:colOff>
      <xdr:row>4</xdr:row>
      <xdr:rowOff>81643</xdr:rowOff>
    </xdr:from>
    <xdr:ext cx="5246501" cy="937629"/>
    <xdr:sp macro="" textlink="">
      <xdr:nvSpPr>
        <xdr:cNvPr id="2" name="Rectángulo 1">
          <a:extLst>
            <a:ext uri="{FF2B5EF4-FFF2-40B4-BE49-F238E27FC236}">
              <a16:creationId xmlns:a16="http://schemas.microsoft.com/office/drawing/2014/main" id="{C42192FF-64C9-46E5-98FC-02A782A82D7D}"/>
            </a:ext>
          </a:extLst>
        </xdr:cNvPr>
        <xdr:cNvSpPr/>
      </xdr:nvSpPr>
      <xdr:spPr>
        <a:xfrm>
          <a:off x="7225392" y="1428750"/>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2"/>
  <sheetViews>
    <sheetView showGridLines="0" tabSelected="1" zoomScale="85" zoomScaleNormal="85" workbookViewId="0">
      <selection activeCell="F32" sqref="F32"/>
    </sheetView>
  </sheetViews>
  <sheetFormatPr baseColWidth="10" defaultRowHeight="15" x14ac:dyDescent="0.25"/>
  <cols>
    <col min="3" max="3" width="13.28515625" customWidth="1"/>
    <col min="5" max="5" width="19.140625" customWidth="1"/>
    <col min="7" max="7" width="12.85546875" customWidth="1"/>
    <col min="8" max="8" width="12.140625" customWidth="1"/>
    <col min="9" max="9" width="12.5703125" customWidth="1"/>
    <col min="10" max="10" width="19.42578125" bestFit="1" customWidth="1"/>
    <col min="11" max="11" width="11" customWidth="1"/>
    <col min="12" max="12" width="10.85546875" customWidth="1"/>
    <col min="13" max="13" width="25.28515625" hidden="1" customWidth="1"/>
    <col min="14" max="14" width="18" hidden="1" customWidth="1"/>
    <col min="15" max="15" width="11.42578125" hidden="1" customWidth="1"/>
    <col min="16" max="16" width="11.42578125" customWidth="1"/>
    <col min="261" max="261" width="33.28515625" bestFit="1" customWidth="1"/>
    <col min="265" max="265" width="8.5703125" customWidth="1"/>
    <col min="266" max="266" width="19.42578125" bestFit="1" customWidth="1"/>
    <col min="269" max="269" width="17.85546875" bestFit="1" customWidth="1"/>
    <col min="270" max="270" width="18" bestFit="1" customWidth="1"/>
    <col min="517" max="517" width="33.28515625" bestFit="1" customWidth="1"/>
    <col min="521" max="521" width="8.5703125" customWidth="1"/>
    <col min="522" max="522" width="19.42578125" bestFit="1" customWidth="1"/>
    <col min="525" max="525" width="17.85546875" bestFit="1" customWidth="1"/>
    <col min="526" max="526" width="18" bestFit="1" customWidth="1"/>
    <col min="773" max="773" width="33.28515625" bestFit="1" customWidth="1"/>
    <col min="777" max="777" width="8.5703125" customWidth="1"/>
    <col min="778" max="778" width="19.42578125" bestFit="1" customWidth="1"/>
    <col min="781" max="781" width="17.85546875" bestFit="1" customWidth="1"/>
    <col min="782" max="782" width="18" bestFit="1" customWidth="1"/>
    <col min="1029" max="1029" width="33.28515625" bestFit="1" customWidth="1"/>
    <col min="1033" max="1033" width="8.5703125" customWidth="1"/>
    <col min="1034" max="1034" width="19.42578125" bestFit="1" customWidth="1"/>
    <col min="1037" max="1037" width="17.85546875" bestFit="1" customWidth="1"/>
    <col min="1038" max="1038" width="18" bestFit="1" customWidth="1"/>
    <col min="1285" max="1285" width="33.28515625" bestFit="1" customWidth="1"/>
    <col min="1289" max="1289" width="8.5703125" customWidth="1"/>
    <col min="1290" max="1290" width="19.42578125" bestFit="1" customWidth="1"/>
    <col min="1293" max="1293" width="17.85546875" bestFit="1" customWidth="1"/>
    <col min="1294" max="1294" width="18" bestFit="1" customWidth="1"/>
    <col min="1541" max="1541" width="33.28515625" bestFit="1" customWidth="1"/>
    <col min="1545" max="1545" width="8.5703125" customWidth="1"/>
    <col min="1546" max="1546" width="19.42578125" bestFit="1" customWidth="1"/>
    <col min="1549" max="1549" width="17.85546875" bestFit="1" customWidth="1"/>
    <col min="1550" max="1550" width="18" bestFit="1" customWidth="1"/>
    <col min="1797" max="1797" width="33.28515625" bestFit="1" customWidth="1"/>
    <col min="1801" max="1801" width="8.5703125" customWidth="1"/>
    <col min="1802" max="1802" width="19.42578125" bestFit="1" customWidth="1"/>
    <col min="1805" max="1805" width="17.85546875" bestFit="1" customWidth="1"/>
    <col min="1806" max="1806" width="18" bestFit="1" customWidth="1"/>
    <col min="2053" max="2053" width="33.28515625" bestFit="1" customWidth="1"/>
    <col min="2057" max="2057" width="8.5703125" customWidth="1"/>
    <col min="2058" max="2058" width="19.42578125" bestFit="1" customWidth="1"/>
    <col min="2061" max="2061" width="17.85546875" bestFit="1" customWidth="1"/>
    <col min="2062" max="2062" width="18" bestFit="1" customWidth="1"/>
    <col min="2309" max="2309" width="33.28515625" bestFit="1" customWidth="1"/>
    <col min="2313" max="2313" width="8.5703125" customWidth="1"/>
    <col min="2314" max="2314" width="19.42578125" bestFit="1" customWidth="1"/>
    <col min="2317" max="2317" width="17.85546875" bestFit="1" customWidth="1"/>
    <col min="2318" max="2318" width="18" bestFit="1" customWidth="1"/>
    <col min="2565" max="2565" width="33.28515625" bestFit="1" customWidth="1"/>
    <col min="2569" max="2569" width="8.5703125" customWidth="1"/>
    <col min="2570" max="2570" width="19.42578125" bestFit="1" customWidth="1"/>
    <col min="2573" max="2573" width="17.85546875" bestFit="1" customWidth="1"/>
    <col min="2574" max="2574" width="18" bestFit="1" customWidth="1"/>
    <col min="2821" max="2821" width="33.28515625" bestFit="1" customWidth="1"/>
    <col min="2825" max="2825" width="8.5703125" customWidth="1"/>
    <col min="2826" max="2826" width="19.42578125" bestFit="1" customWidth="1"/>
    <col min="2829" max="2829" width="17.85546875" bestFit="1" customWidth="1"/>
    <col min="2830" max="2830" width="18" bestFit="1" customWidth="1"/>
    <col min="3077" max="3077" width="33.28515625" bestFit="1" customWidth="1"/>
    <col min="3081" max="3081" width="8.5703125" customWidth="1"/>
    <col min="3082" max="3082" width="19.42578125" bestFit="1" customWidth="1"/>
    <col min="3085" max="3085" width="17.85546875" bestFit="1" customWidth="1"/>
    <col min="3086" max="3086" width="18" bestFit="1" customWidth="1"/>
    <col min="3333" max="3333" width="33.28515625" bestFit="1" customWidth="1"/>
    <col min="3337" max="3337" width="8.5703125" customWidth="1"/>
    <col min="3338" max="3338" width="19.42578125" bestFit="1" customWidth="1"/>
    <col min="3341" max="3341" width="17.85546875" bestFit="1" customWidth="1"/>
    <col min="3342" max="3342" width="18" bestFit="1" customWidth="1"/>
    <col min="3589" max="3589" width="33.28515625" bestFit="1" customWidth="1"/>
    <col min="3593" max="3593" width="8.5703125" customWidth="1"/>
    <col min="3594" max="3594" width="19.42578125" bestFit="1" customWidth="1"/>
    <col min="3597" max="3597" width="17.85546875" bestFit="1" customWidth="1"/>
    <col min="3598" max="3598" width="18" bestFit="1" customWidth="1"/>
    <col min="3845" max="3845" width="33.28515625" bestFit="1" customWidth="1"/>
    <col min="3849" max="3849" width="8.5703125" customWidth="1"/>
    <col min="3850" max="3850" width="19.42578125" bestFit="1" customWidth="1"/>
    <col min="3853" max="3853" width="17.85546875" bestFit="1" customWidth="1"/>
    <col min="3854" max="3854" width="18" bestFit="1" customWidth="1"/>
    <col min="4101" max="4101" width="33.28515625" bestFit="1" customWidth="1"/>
    <col min="4105" max="4105" width="8.5703125" customWidth="1"/>
    <col min="4106" max="4106" width="19.42578125" bestFit="1" customWidth="1"/>
    <col min="4109" max="4109" width="17.85546875" bestFit="1" customWidth="1"/>
    <col min="4110" max="4110" width="18" bestFit="1" customWidth="1"/>
    <col min="4357" max="4357" width="33.28515625" bestFit="1" customWidth="1"/>
    <col min="4361" max="4361" width="8.5703125" customWidth="1"/>
    <col min="4362" max="4362" width="19.42578125" bestFit="1" customWidth="1"/>
    <col min="4365" max="4365" width="17.85546875" bestFit="1" customWidth="1"/>
    <col min="4366" max="4366" width="18" bestFit="1" customWidth="1"/>
    <col min="4613" max="4613" width="33.28515625" bestFit="1" customWidth="1"/>
    <col min="4617" max="4617" width="8.5703125" customWidth="1"/>
    <col min="4618" max="4618" width="19.42578125" bestFit="1" customWidth="1"/>
    <col min="4621" max="4621" width="17.85546875" bestFit="1" customWidth="1"/>
    <col min="4622" max="4622" width="18" bestFit="1" customWidth="1"/>
    <col min="4869" max="4869" width="33.28515625" bestFit="1" customWidth="1"/>
    <col min="4873" max="4873" width="8.5703125" customWidth="1"/>
    <col min="4874" max="4874" width="19.42578125" bestFit="1" customWidth="1"/>
    <col min="4877" max="4877" width="17.85546875" bestFit="1" customWidth="1"/>
    <col min="4878" max="4878" width="18" bestFit="1" customWidth="1"/>
    <col min="5125" max="5125" width="33.28515625" bestFit="1" customWidth="1"/>
    <col min="5129" max="5129" width="8.5703125" customWidth="1"/>
    <col min="5130" max="5130" width="19.42578125" bestFit="1" customWidth="1"/>
    <col min="5133" max="5133" width="17.85546875" bestFit="1" customWidth="1"/>
    <col min="5134" max="5134" width="18" bestFit="1" customWidth="1"/>
    <col min="5381" max="5381" width="33.28515625" bestFit="1" customWidth="1"/>
    <col min="5385" max="5385" width="8.5703125" customWidth="1"/>
    <col min="5386" max="5386" width="19.42578125" bestFit="1" customWidth="1"/>
    <col min="5389" max="5389" width="17.85546875" bestFit="1" customWidth="1"/>
    <col min="5390" max="5390" width="18" bestFit="1" customWidth="1"/>
    <col min="5637" max="5637" width="33.28515625" bestFit="1" customWidth="1"/>
    <col min="5641" max="5641" width="8.5703125" customWidth="1"/>
    <col min="5642" max="5642" width="19.42578125" bestFit="1" customWidth="1"/>
    <col min="5645" max="5645" width="17.85546875" bestFit="1" customWidth="1"/>
    <col min="5646" max="5646" width="18" bestFit="1" customWidth="1"/>
    <col min="5893" max="5893" width="33.28515625" bestFit="1" customWidth="1"/>
    <col min="5897" max="5897" width="8.5703125" customWidth="1"/>
    <col min="5898" max="5898" width="19.42578125" bestFit="1" customWidth="1"/>
    <col min="5901" max="5901" width="17.85546875" bestFit="1" customWidth="1"/>
    <col min="5902" max="5902" width="18" bestFit="1" customWidth="1"/>
    <col min="6149" max="6149" width="33.28515625" bestFit="1" customWidth="1"/>
    <col min="6153" max="6153" width="8.5703125" customWidth="1"/>
    <col min="6154" max="6154" width="19.42578125" bestFit="1" customWidth="1"/>
    <col min="6157" max="6157" width="17.85546875" bestFit="1" customWidth="1"/>
    <col min="6158" max="6158" width="18" bestFit="1" customWidth="1"/>
    <col min="6405" max="6405" width="33.28515625" bestFit="1" customWidth="1"/>
    <col min="6409" max="6409" width="8.5703125" customWidth="1"/>
    <col min="6410" max="6410" width="19.42578125" bestFit="1" customWidth="1"/>
    <col min="6413" max="6413" width="17.85546875" bestFit="1" customWidth="1"/>
    <col min="6414" max="6414" width="18" bestFit="1" customWidth="1"/>
    <col min="6661" max="6661" width="33.28515625" bestFit="1" customWidth="1"/>
    <col min="6665" max="6665" width="8.5703125" customWidth="1"/>
    <col min="6666" max="6666" width="19.42578125" bestFit="1" customWidth="1"/>
    <col min="6669" max="6669" width="17.85546875" bestFit="1" customWidth="1"/>
    <col min="6670" max="6670" width="18" bestFit="1" customWidth="1"/>
    <col min="6917" max="6917" width="33.28515625" bestFit="1" customWidth="1"/>
    <col min="6921" max="6921" width="8.5703125" customWidth="1"/>
    <col min="6922" max="6922" width="19.42578125" bestFit="1" customWidth="1"/>
    <col min="6925" max="6925" width="17.85546875" bestFit="1" customWidth="1"/>
    <col min="6926" max="6926" width="18" bestFit="1" customWidth="1"/>
    <col min="7173" max="7173" width="33.28515625" bestFit="1" customWidth="1"/>
    <col min="7177" max="7177" width="8.5703125" customWidth="1"/>
    <col min="7178" max="7178" width="19.42578125" bestFit="1" customWidth="1"/>
    <col min="7181" max="7181" width="17.85546875" bestFit="1" customWidth="1"/>
    <col min="7182" max="7182" width="18" bestFit="1" customWidth="1"/>
    <col min="7429" max="7429" width="33.28515625" bestFit="1" customWidth="1"/>
    <col min="7433" max="7433" width="8.5703125" customWidth="1"/>
    <col min="7434" max="7434" width="19.42578125" bestFit="1" customWidth="1"/>
    <col min="7437" max="7437" width="17.85546875" bestFit="1" customWidth="1"/>
    <col min="7438" max="7438" width="18" bestFit="1" customWidth="1"/>
    <col min="7685" max="7685" width="33.28515625" bestFit="1" customWidth="1"/>
    <col min="7689" max="7689" width="8.5703125" customWidth="1"/>
    <col min="7690" max="7690" width="19.42578125" bestFit="1" customWidth="1"/>
    <col min="7693" max="7693" width="17.85546875" bestFit="1" customWidth="1"/>
    <col min="7694" max="7694" width="18" bestFit="1" customWidth="1"/>
    <col min="7941" max="7941" width="33.28515625" bestFit="1" customWidth="1"/>
    <col min="7945" max="7945" width="8.5703125" customWidth="1"/>
    <col min="7946" max="7946" width="19.42578125" bestFit="1" customWidth="1"/>
    <col min="7949" max="7949" width="17.85546875" bestFit="1" customWidth="1"/>
    <col min="7950" max="7950" width="18" bestFit="1" customWidth="1"/>
    <col min="8197" max="8197" width="33.28515625" bestFit="1" customWidth="1"/>
    <col min="8201" max="8201" width="8.5703125" customWidth="1"/>
    <col min="8202" max="8202" width="19.42578125" bestFit="1" customWidth="1"/>
    <col min="8205" max="8205" width="17.85546875" bestFit="1" customWidth="1"/>
    <col min="8206" max="8206" width="18" bestFit="1" customWidth="1"/>
    <col min="8453" max="8453" width="33.28515625" bestFit="1" customWidth="1"/>
    <col min="8457" max="8457" width="8.5703125" customWidth="1"/>
    <col min="8458" max="8458" width="19.42578125" bestFit="1" customWidth="1"/>
    <col min="8461" max="8461" width="17.85546875" bestFit="1" customWidth="1"/>
    <col min="8462" max="8462" width="18" bestFit="1" customWidth="1"/>
    <col min="8709" max="8709" width="33.28515625" bestFit="1" customWidth="1"/>
    <col min="8713" max="8713" width="8.5703125" customWidth="1"/>
    <col min="8714" max="8714" width="19.42578125" bestFit="1" customWidth="1"/>
    <col min="8717" max="8717" width="17.85546875" bestFit="1" customWidth="1"/>
    <col min="8718" max="8718" width="18" bestFit="1" customWidth="1"/>
    <col min="8965" max="8965" width="33.28515625" bestFit="1" customWidth="1"/>
    <col min="8969" max="8969" width="8.5703125" customWidth="1"/>
    <col min="8970" max="8970" width="19.42578125" bestFit="1" customWidth="1"/>
    <col min="8973" max="8973" width="17.85546875" bestFit="1" customWidth="1"/>
    <col min="8974" max="8974" width="18" bestFit="1" customWidth="1"/>
    <col min="9221" max="9221" width="33.28515625" bestFit="1" customWidth="1"/>
    <col min="9225" max="9225" width="8.5703125" customWidth="1"/>
    <col min="9226" max="9226" width="19.42578125" bestFit="1" customWidth="1"/>
    <col min="9229" max="9229" width="17.85546875" bestFit="1" customWidth="1"/>
    <col min="9230" max="9230" width="18" bestFit="1" customWidth="1"/>
    <col min="9477" max="9477" width="33.28515625" bestFit="1" customWidth="1"/>
    <col min="9481" max="9481" width="8.5703125" customWidth="1"/>
    <col min="9482" max="9482" width="19.42578125" bestFit="1" customWidth="1"/>
    <col min="9485" max="9485" width="17.85546875" bestFit="1" customWidth="1"/>
    <col min="9486" max="9486" width="18" bestFit="1" customWidth="1"/>
    <col min="9733" max="9733" width="33.28515625" bestFit="1" customWidth="1"/>
    <col min="9737" max="9737" width="8.5703125" customWidth="1"/>
    <col min="9738" max="9738" width="19.42578125" bestFit="1" customWidth="1"/>
    <col min="9741" max="9741" width="17.85546875" bestFit="1" customWidth="1"/>
    <col min="9742" max="9742" width="18" bestFit="1" customWidth="1"/>
    <col min="9989" max="9989" width="33.28515625" bestFit="1" customWidth="1"/>
    <col min="9993" max="9993" width="8.5703125" customWidth="1"/>
    <col min="9994" max="9994" width="19.42578125" bestFit="1" customWidth="1"/>
    <col min="9997" max="9997" width="17.85546875" bestFit="1" customWidth="1"/>
    <col min="9998" max="9998" width="18" bestFit="1" customWidth="1"/>
    <col min="10245" max="10245" width="33.28515625" bestFit="1" customWidth="1"/>
    <col min="10249" max="10249" width="8.5703125" customWidth="1"/>
    <col min="10250" max="10250" width="19.42578125" bestFit="1" customWidth="1"/>
    <col min="10253" max="10253" width="17.85546875" bestFit="1" customWidth="1"/>
    <col min="10254" max="10254" width="18" bestFit="1" customWidth="1"/>
    <col min="10501" max="10501" width="33.28515625" bestFit="1" customWidth="1"/>
    <col min="10505" max="10505" width="8.5703125" customWidth="1"/>
    <col min="10506" max="10506" width="19.42578125" bestFit="1" customWidth="1"/>
    <col min="10509" max="10509" width="17.85546875" bestFit="1" customWidth="1"/>
    <col min="10510" max="10510" width="18" bestFit="1" customWidth="1"/>
    <col min="10757" max="10757" width="33.28515625" bestFit="1" customWidth="1"/>
    <col min="10761" max="10761" width="8.5703125" customWidth="1"/>
    <col min="10762" max="10762" width="19.42578125" bestFit="1" customWidth="1"/>
    <col min="10765" max="10765" width="17.85546875" bestFit="1" customWidth="1"/>
    <col min="10766" max="10766" width="18" bestFit="1" customWidth="1"/>
    <col min="11013" max="11013" width="33.28515625" bestFit="1" customWidth="1"/>
    <col min="11017" max="11017" width="8.5703125" customWidth="1"/>
    <col min="11018" max="11018" width="19.42578125" bestFit="1" customWidth="1"/>
    <col min="11021" max="11021" width="17.85546875" bestFit="1" customWidth="1"/>
    <col min="11022" max="11022" width="18" bestFit="1" customWidth="1"/>
    <col min="11269" max="11269" width="33.28515625" bestFit="1" customWidth="1"/>
    <col min="11273" max="11273" width="8.5703125" customWidth="1"/>
    <col min="11274" max="11274" width="19.42578125" bestFit="1" customWidth="1"/>
    <col min="11277" max="11277" width="17.85546875" bestFit="1" customWidth="1"/>
    <col min="11278" max="11278" width="18" bestFit="1" customWidth="1"/>
    <col min="11525" max="11525" width="33.28515625" bestFit="1" customWidth="1"/>
    <col min="11529" max="11529" width="8.5703125" customWidth="1"/>
    <col min="11530" max="11530" width="19.42578125" bestFit="1" customWidth="1"/>
    <col min="11533" max="11533" width="17.85546875" bestFit="1" customWidth="1"/>
    <col min="11534" max="11534" width="18" bestFit="1" customWidth="1"/>
    <col min="11781" max="11781" width="33.28515625" bestFit="1" customWidth="1"/>
    <col min="11785" max="11785" width="8.5703125" customWidth="1"/>
    <col min="11786" max="11786" width="19.42578125" bestFit="1" customWidth="1"/>
    <col min="11789" max="11789" width="17.85546875" bestFit="1" customWidth="1"/>
    <col min="11790" max="11790" width="18" bestFit="1" customWidth="1"/>
    <col min="12037" max="12037" width="33.28515625" bestFit="1" customWidth="1"/>
    <col min="12041" max="12041" width="8.5703125" customWidth="1"/>
    <col min="12042" max="12042" width="19.42578125" bestFit="1" customWidth="1"/>
    <col min="12045" max="12045" width="17.85546875" bestFit="1" customWidth="1"/>
    <col min="12046" max="12046" width="18" bestFit="1" customWidth="1"/>
    <col min="12293" max="12293" width="33.28515625" bestFit="1" customWidth="1"/>
    <col min="12297" max="12297" width="8.5703125" customWidth="1"/>
    <col min="12298" max="12298" width="19.42578125" bestFit="1" customWidth="1"/>
    <col min="12301" max="12301" width="17.85546875" bestFit="1" customWidth="1"/>
    <col min="12302" max="12302" width="18" bestFit="1" customWidth="1"/>
    <col min="12549" max="12549" width="33.28515625" bestFit="1" customWidth="1"/>
    <col min="12553" max="12553" width="8.5703125" customWidth="1"/>
    <col min="12554" max="12554" width="19.42578125" bestFit="1" customWidth="1"/>
    <col min="12557" max="12557" width="17.85546875" bestFit="1" customWidth="1"/>
    <col min="12558" max="12558" width="18" bestFit="1" customWidth="1"/>
    <col min="12805" max="12805" width="33.28515625" bestFit="1" customWidth="1"/>
    <col min="12809" max="12809" width="8.5703125" customWidth="1"/>
    <col min="12810" max="12810" width="19.42578125" bestFit="1" customWidth="1"/>
    <col min="12813" max="12813" width="17.85546875" bestFit="1" customWidth="1"/>
    <col min="12814" max="12814" width="18" bestFit="1" customWidth="1"/>
    <col min="13061" max="13061" width="33.28515625" bestFit="1" customWidth="1"/>
    <col min="13065" max="13065" width="8.5703125" customWidth="1"/>
    <col min="13066" max="13066" width="19.42578125" bestFit="1" customWidth="1"/>
    <col min="13069" max="13069" width="17.85546875" bestFit="1" customWidth="1"/>
    <col min="13070" max="13070" width="18" bestFit="1" customWidth="1"/>
    <col min="13317" max="13317" width="33.28515625" bestFit="1" customWidth="1"/>
    <col min="13321" max="13321" width="8.5703125" customWidth="1"/>
    <col min="13322" max="13322" width="19.42578125" bestFit="1" customWidth="1"/>
    <col min="13325" max="13325" width="17.85546875" bestFit="1" customWidth="1"/>
    <col min="13326" max="13326" width="18" bestFit="1" customWidth="1"/>
    <col min="13573" max="13573" width="33.28515625" bestFit="1" customWidth="1"/>
    <col min="13577" max="13577" width="8.5703125" customWidth="1"/>
    <col min="13578" max="13578" width="19.42578125" bestFit="1" customWidth="1"/>
    <col min="13581" max="13581" width="17.85546875" bestFit="1" customWidth="1"/>
    <col min="13582" max="13582" width="18" bestFit="1" customWidth="1"/>
    <col min="13829" max="13829" width="33.28515625" bestFit="1" customWidth="1"/>
    <col min="13833" max="13833" width="8.5703125" customWidth="1"/>
    <col min="13834" max="13834" width="19.42578125" bestFit="1" customWidth="1"/>
    <col min="13837" max="13837" width="17.85546875" bestFit="1" customWidth="1"/>
    <col min="13838" max="13838" width="18" bestFit="1" customWidth="1"/>
    <col min="14085" max="14085" width="33.28515625" bestFit="1" customWidth="1"/>
    <col min="14089" max="14089" width="8.5703125" customWidth="1"/>
    <col min="14090" max="14090" width="19.42578125" bestFit="1" customWidth="1"/>
    <col min="14093" max="14093" width="17.85546875" bestFit="1" customWidth="1"/>
    <col min="14094" max="14094" width="18" bestFit="1" customWidth="1"/>
    <col min="14341" max="14341" width="33.28515625" bestFit="1" customWidth="1"/>
    <col min="14345" max="14345" width="8.5703125" customWidth="1"/>
    <col min="14346" max="14346" width="19.42578125" bestFit="1" customWidth="1"/>
    <col min="14349" max="14349" width="17.85546875" bestFit="1" customWidth="1"/>
    <col min="14350" max="14350" width="18" bestFit="1" customWidth="1"/>
    <col min="14597" max="14597" width="33.28515625" bestFit="1" customWidth="1"/>
    <col min="14601" max="14601" width="8.5703125" customWidth="1"/>
    <col min="14602" max="14602" width="19.42578125" bestFit="1" customWidth="1"/>
    <col min="14605" max="14605" width="17.85546875" bestFit="1" customWidth="1"/>
    <col min="14606" max="14606" width="18" bestFit="1" customWidth="1"/>
    <col min="14853" max="14853" width="33.28515625" bestFit="1" customWidth="1"/>
    <col min="14857" max="14857" width="8.5703125" customWidth="1"/>
    <col min="14858" max="14858" width="19.42578125" bestFit="1" customWidth="1"/>
    <col min="14861" max="14861" width="17.85546875" bestFit="1" customWidth="1"/>
    <col min="14862" max="14862" width="18" bestFit="1" customWidth="1"/>
    <col min="15109" max="15109" width="33.28515625" bestFit="1" customWidth="1"/>
    <col min="15113" max="15113" width="8.5703125" customWidth="1"/>
    <col min="15114" max="15114" width="19.42578125" bestFit="1" customWidth="1"/>
    <col min="15117" max="15117" width="17.85546875" bestFit="1" customWidth="1"/>
    <col min="15118" max="15118" width="18" bestFit="1" customWidth="1"/>
    <col min="15365" max="15365" width="33.28515625" bestFit="1" customWidth="1"/>
    <col min="15369" max="15369" width="8.5703125" customWidth="1"/>
    <col min="15370" max="15370" width="19.42578125" bestFit="1" customWidth="1"/>
    <col min="15373" max="15373" width="17.85546875" bestFit="1" customWidth="1"/>
    <col min="15374" max="15374" width="18" bestFit="1" customWidth="1"/>
    <col min="15621" max="15621" width="33.28515625" bestFit="1" customWidth="1"/>
    <col min="15625" max="15625" width="8.5703125" customWidth="1"/>
    <col min="15626" max="15626" width="19.42578125" bestFit="1" customWidth="1"/>
    <col min="15629" max="15629" width="17.85546875" bestFit="1" customWidth="1"/>
    <col min="15630" max="15630" width="18" bestFit="1" customWidth="1"/>
    <col min="15877" max="15877" width="33.28515625" bestFit="1" customWidth="1"/>
    <col min="15881" max="15881" width="8.5703125" customWidth="1"/>
    <col min="15882" max="15882" width="19.42578125" bestFit="1" customWidth="1"/>
    <col min="15885" max="15885" width="17.85546875" bestFit="1" customWidth="1"/>
    <col min="15886" max="15886" width="18" bestFit="1" customWidth="1"/>
    <col min="16133" max="16133" width="33.28515625" bestFit="1" customWidth="1"/>
    <col min="16137" max="16137" width="8.5703125" customWidth="1"/>
    <col min="16138" max="16138" width="19.42578125" bestFit="1" customWidth="1"/>
    <col min="16141" max="16141" width="17.85546875" bestFit="1" customWidth="1"/>
    <col min="16142" max="16142" width="18" bestFit="1" customWidth="1"/>
  </cols>
  <sheetData>
    <row r="1" spans="1:15" x14ac:dyDescent="0.25">
      <c r="A1" s="52"/>
      <c r="B1" s="52"/>
      <c r="C1" s="52"/>
      <c r="D1" s="52"/>
      <c r="E1" s="52"/>
      <c r="F1" s="52"/>
      <c r="G1" s="52"/>
      <c r="H1" s="52"/>
      <c r="I1" s="52"/>
      <c r="J1" s="52"/>
      <c r="K1" s="52"/>
      <c r="M1" s="42" t="s">
        <v>53</v>
      </c>
      <c r="N1" s="43">
        <v>44197</v>
      </c>
    </row>
    <row r="2" spans="1:15" ht="23.25" x14ac:dyDescent="0.35">
      <c r="A2" s="53"/>
      <c r="B2" s="53"/>
      <c r="C2" s="53"/>
      <c r="D2" s="52"/>
      <c r="E2" s="52"/>
      <c r="F2" s="52"/>
      <c r="G2" s="52"/>
      <c r="H2" s="52"/>
      <c r="I2" s="54"/>
      <c r="J2" s="55"/>
      <c r="K2" s="54"/>
      <c r="M2" s="42" t="s">
        <v>54</v>
      </c>
      <c r="N2" s="43">
        <f>+N3-365</f>
        <v>43921</v>
      </c>
      <c r="O2" s="44">
        <v>2020</v>
      </c>
    </row>
    <row r="3" spans="1:15" ht="23.25" x14ac:dyDescent="0.35">
      <c r="A3" s="53"/>
      <c r="B3" s="53"/>
      <c r="C3" s="53"/>
      <c r="D3" s="52"/>
      <c r="E3" s="52"/>
      <c r="F3" s="52"/>
      <c r="G3" s="52"/>
      <c r="H3" s="52"/>
      <c r="I3" s="54"/>
      <c r="J3" s="56"/>
      <c r="K3" s="54"/>
      <c r="M3" s="42" t="s">
        <v>55</v>
      </c>
      <c r="N3" s="43">
        <v>44286</v>
      </c>
      <c r="O3" s="44">
        <v>2021</v>
      </c>
    </row>
    <row r="4" spans="1:15" ht="23.25" x14ac:dyDescent="0.35">
      <c r="A4" s="53"/>
      <c r="B4" s="53"/>
      <c r="C4" s="53"/>
      <c r="D4" s="52"/>
      <c r="E4" s="52"/>
      <c r="F4" s="52"/>
      <c r="G4" s="52"/>
      <c r="H4" s="52"/>
      <c r="I4" s="54"/>
      <c r="J4" s="56"/>
      <c r="K4" s="54"/>
      <c r="M4" s="42"/>
      <c r="N4" s="45">
        <f>+N3</f>
        <v>44286</v>
      </c>
    </row>
    <row r="5" spans="1:15" ht="23.25" x14ac:dyDescent="0.35">
      <c r="A5" s="53"/>
      <c r="B5" s="53"/>
      <c r="C5" s="53"/>
      <c r="D5" s="52"/>
      <c r="E5" s="52"/>
      <c r="F5" s="52"/>
      <c r="G5" s="52"/>
      <c r="H5" s="52"/>
      <c r="I5" s="54"/>
      <c r="J5" s="57"/>
      <c r="K5" s="54"/>
      <c r="M5" s="42" t="s">
        <v>56</v>
      </c>
      <c r="N5" s="46">
        <v>6891.96</v>
      </c>
    </row>
    <row r="6" spans="1:15" ht="23.25" x14ac:dyDescent="0.25">
      <c r="A6" s="53"/>
      <c r="B6" s="53"/>
      <c r="C6" s="53"/>
      <c r="D6" s="52"/>
      <c r="E6" s="52"/>
      <c r="F6" s="52"/>
      <c r="G6" s="52"/>
      <c r="H6" s="52"/>
      <c r="I6" s="52"/>
      <c r="J6" s="52"/>
      <c r="K6" s="52"/>
      <c r="M6" s="42" t="s">
        <v>57</v>
      </c>
      <c r="N6" s="46">
        <v>6941.65</v>
      </c>
    </row>
    <row r="7" spans="1:15" ht="34.5" x14ac:dyDescent="0.25">
      <c r="A7" s="252" t="s">
        <v>154</v>
      </c>
      <c r="B7" s="252"/>
      <c r="C7" s="252"/>
      <c r="D7" s="252"/>
      <c r="E7" s="252"/>
      <c r="F7" s="252"/>
      <c r="G7" s="252"/>
      <c r="H7" s="252"/>
      <c r="I7" s="252"/>
      <c r="J7" s="252"/>
      <c r="K7" s="252"/>
    </row>
    <row r="8" spans="1:15" ht="34.5" x14ac:dyDescent="0.25">
      <c r="A8" s="188"/>
      <c r="B8" s="188"/>
      <c r="C8" s="252" t="s">
        <v>58</v>
      </c>
      <c r="D8" s="252"/>
      <c r="E8" s="252"/>
      <c r="F8" s="252"/>
      <c r="G8" s="252"/>
      <c r="H8" s="252"/>
      <c r="I8" s="252"/>
      <c r="J8" s="188"/>
      <c r="K8" s="188"/>
    </row>
    <row r="9" spans="1:15" ht="23.25" x14ac:dyDescent="0.25">
      <c r="A9" s="188"/>
      <c r="B9" s="188"/>
      <c r="C9" s="253" t="s">
        <v>59</v>
      </c>
      <c r="D9" s="253"/>
      <c r="E9" s="253"/>
      <c r="F9" s="253"/>
      <c r="G9" s="253"/>
      <c r="H9" s="253"/>
      <c r="I9" s="253"/>
      <c r="J9" s="58"/>
      <c r="K9" s="188"/>
    </row>
    <row r="10" spans="1:15" ht="23.25" x14ac:dyDescent="0.25">
      <c r="A10" s="188"/>
      <c r="B10" s="188"/>
      <c r="C10" s="254">
        <f>+N3</f>
        <v>44286</v>
      </c>
      <c r="D10" s="254"/>
      <c r="E10" s="254"/>
      <c r="F10" s="254"/>
      <c r="G10" s="254"/>
      <c r="H10" s="254"/>
      <c r="I10" s="254"/>
      <c r="J10" s="58"/>
      <c r="K10" s="188"/>
    </row>
    <row r="11" spans="1:15" x14ac:dyDescent="0.25">
      <c r="A11" s="52"/>
      <c r="B11" s="52"/>
      <c r="C11" s="59"/>
      <c r="D11" s="59"/>
      <c r="E11" s="59"/>
      <c r="F11" s="59"/>
      <c r="G11" s="59"/>
      <c r="H11" s="59"/>
      <c r="I11" s="58"/>
      <c r="J11" s="58"/>
      <c r="K11" s="52"/>
    </row>
    <row r="12" spans="1:15" x14ac:dyDescent="0.25">
      <c r="A12" s="32"/>
      <c r="B12" s="189"/>
      <c r="C12" s="47"/>
      <c r="D12" s="47"/>
      <c r="E12" s="47"/>
      <c r="F12" s="47"/>
      <c r="G12" s="47"/>
      <c r="H12" s="47"/>
      <c r="I12" s="48"/>
      <c r="J12" s="48"/>
      <c r="K12" s="189"/>
    </row>
    <row r="13" spans="1:15" ht="23.25" x14ac:dyDescent="0.35">
      <c r="B13" s="1"/>
      <c r="C13" s="2"/>
      <c r="D13" s="2"/>
      <c r="E13" s="50" t="s">
        <v>60</v>
      </c>
      <c r="F13" s="1"/>
      <c r="G13" s="1"/>
      <c r="H13" s="1"/>
      <c r="I13" s="1"/>
      <c r="J13" s="51"/>
      <c r="K13" s="51"/>
    </row>
    <row r="14" spans="1:15" x14ac:dyDescent="0.25">
      <c r="B14" s="1"/>
      <c r="C14" s="246" t="s">
        <v>63</v>
      </c>
      <c r="D14" s="1"/>
      <c r="E14" s="1"/>
      <c r="F14" s="1"/>
      <c r="G14" s="1"/>
      <c r="H14" s="60">
        <v>1</v>
      </c>
      <c r="I14" s="1"/>
      <c r="J14" s="51"/>
      <c r="K14" s="51"/>
    </row>
    <row r="15" spans="1:15" x14ac:dyDescent="0.25">
      <c r="B15" s="1"/>
      <c r="C15" s="60" t="s">
        <v>64</v>
      </c>
      <c r="D15" s="1"/>
      <c r="E15" s="1"/>
      <c r="F15" s="1"/>
      <c r="G15" s="1"/>
      <c r="H15" s="60">
        <v>2</v>
      </c>
      <c r="I15" s="1"/>
      <c r="J15" s="51"/>
      <c r="K15" s="51"/>
    </row>
    <row r="16" spans="1:15" x14ac:dyDescent="0.25">
      <c r="B16" s="1"/>
      <c r="C16" s="60" t="s">
        <v>65</v>
      </c>
      <c r="D16" s="1"/>
      <c r="E16" s="1"/>
      <c r="F16" s="1"/>
      <c r="G16" s="1"/>
      <c r="H16" s="60">
        <v>3</v>
      </c>
      <c r="I16" s="1"/>
      <c r="J16" s="51"/>
      <c r="K16" s="51"/>
    </row>
    <row r="17" spans="2:11" x14ac:dyDescent="0.25">
      <c r="B17" s="1"/>
      <c r="C17" s="60" t="s">
        <v>66</v>
      </c>
      <c r="D17" s="1"/>
      <c r="E17" s="1"/>
      <c r="F17" s="1"/>
      <c r="G17" s="1"/>
      <c r="H17" s="60">
        <v>4</v>
      </c>
      <c r="I17" s="1"/>
      <c r="J17" s="51"/>
      <c r="K17" s="51"/>
    </row>
    <row r="18" spans="2:11" x14ac:dyDescent="0.25">
      <c r="B18" s="1"/>
      <c r="C18" s="60" t="s">
        <v>131</v>
      </c>
      <c r="D18" s="1"/>
      <c r="E18" s="1"/>
      <c r="F18" s="1"/>
      <c r="G18" s="1"/>
      <c r="H18" s="247">
        <v>5</v>
      </c>
      <c r="I18" s="1"/>
      <c r="J18" s="51"/>
      <c r="K18" s="51"/>
    </row>
    <row r="19" spans="2:11" x14ac:dyDescent="0.25">
      <c r="B19" s="1"/>
      <c r="C19" s="60" t="s">
        <v>62</v>
      </c>
      <c r="D19" s="1"/>
      <c r="E19" s="1"/>
      <c r="F19" s="1"/>
      <c r="G19" s="1"/>
      <c r="H19" s="247">
        <v>6</v>
      </c>
      <c r="I19" s="1"/>
      <c r="J19" s="51"/>
      <c r="K19" s="51"/>
    </row>
    <row r="20" spans="2:11" x14ac:dyDescent="0.25">
      <c r="B20" s="1"/>
      <c r="C20" s="60" t="s">
        <v>217</v>
      </c>
      <c r="D20" s="1"/>
      <c r="E20" s="1"/>
      <c r="F20" s="1"/>
      <c r="G20" s="1"/>
      <c r="H20" s="60">
        <v>7</v>
      </c>
      <c r="I20" s="1"/>
      <c r="J20" s="49"/>
      <c r="K20" s="51"/>
    </row>
    <row r="21" spans="2:11" x14ac:dyDescent="0.25">
      <c r="B21" s="1"/>
      <c r="C21" s="60"/>
      <c r="D21" s="1"/>
      <c r="E21" s="1"/>
      <c r="F21" s="1"/>
      <c r="G21" s="1"/>
      <c r="H21" s="60"/>
      <c r="I21" s="1"/>
      <c r="J21" s="49"/>
      <c r="K21" s="51"/>
    </row>
    <row r="22" spans="2:11" x14ac:dyDescent="0.25">
      <c r="B22" s="1"/>
      <c r="C22" s="114"/>
      <c r="D22" s="51"/>
      <c r="E22" s="51"/>
      <c r="F22" s="51"/>
      <c r="G22" s="51"/>
      <c r="H22" s="114"/>
      <c r="I22" s="1"/>
      <c r="J22" s="49"/>
      <c r="K22" s="51"/>
    </row>
    <row r="23" spans="2:11" x14ac:dyDescent="0.25">
      <c r="B23" s="1"/>
      <c r="C23" s="114"/>
      <c r="D23" s="51"/>
      <c r="E23" s="51"/>
      <c r="F23" s="51"/>
      <c r="G23" s="51"/>
      <c r="H23" s="114"/>
      <c r="I23" s="1"/>
      <c r="J23" s="49"/>
    </row>
    <row r="24" spans="2:11" x14ac:dyDescent="0.25">
      <c r="B24" s="1"/>
      <c r="C24" s="114"/>
      <c r="D24" s="51"/>
      <c r="E24" s="51"/>
      <c r="F24" s="51"/>
      <c r="G24" s="51"/>
      <c r="H24" s="114"/>
      <c r="I24" s="1"/>
      <c r="J24" s="49"/>
    </row>
    <row r="25" spans="2:11" x14ac:dyDescent="0.25">
      <c r="B25" s="1"/>
      <c r="C25" s="114"/>
      <c r="D25" s="51"/>
      <c r="E25" s="51"/>
      <c r="F25" s="51"/>
      <c r="G25" s="51"/>
      <c r="H25" s="114"/>
      <c r="I25" s="1"/>
      <c r="J25" s="49"/>
    </row>
    <row r="26" spans="2:11" x14ac:dyDescent="0.25">
      <c r="B26" s="1"/>
      <c r="C26" s="114"/>
      <c r="D26" s="51"/>
      <c r="E26" s="51"/>
      <c r="F26" s="51"/>
      <c r="G26" s="51"/>
      <c r="H26" s="114"/>
      <c r="I26" s="1"/>
      <c r="J26" s="49"/>
    </row>
    <row r="27" spans="2:11" ht="24.75" customHeight="1" x14ac:dyDescent="0.25">
      <c r="B27" s="1"/>
      <c r="C27" s="114"/>
      <c r="D27" s="51"/>
      <c r="E27" s="51"/>
      <c r="F27" s="51"/>
      <c r="G27" s="51"/>
      <c r="H27" s="114"/>
      <c r="I27" s="1"/>
      <c r="J27" s="49"/>
    </row>
    <row r="28" spans="2:11" x14ac:dyDescent="0.25">
      <c r="B28" s="1"/>
      <c r="C28" s="114"/>
      <c r="D28" s="51"/>
      <c r="E28" s="51"/>
      <c r="F28" s="51"/>
      <c r="G28" s="51"/>
      <c r="H28" s="114"/>
      <c r="I28" s="1"/>
      <c r="J28" s="49"/>
    </row>
    <row r="29" spans="2:11" x14ac:dyDescent="0.25">
      <c r="B29" s="1"/>
      <c r="C29" s="114"/>
      <c r="D29" s="51"/>
      <c r="E29" s="51"/>
      <c r="F29" s="51"/>
      <c r="G29" s="51"/>
      <c r="H29" s="114"/>
      <c r="I29" s="1"/>
      <c r="J29" s="49"/>
    </row>
    <row r="30" spans="2:11" x14ac:dyDescent="0.25">
      <c r="B30" s="51"/>
      <c r="C30" s="114"/>
      <c r="D30" s="51"/>
      <c r="E30" s="51"/>
      <c r="F30" s="51"/>
      <c r="G30" s="51"/>
      <c r="H30" s="114"/>
      <c r="I30" s="1"/>
      <c r="J30" s="49"/>
    </row>
    <row r="31" spans="2:11" x14ac:dyDescent="0.25">
      <c r="C31" s="60"/>
      <c r="D31" s="1"/>
      <c r="E31" s="1"/>
      <c r="F31" s="1"/>
      <c r="G31" s="1"/>
      <c r="H31" s="60"/>
      <c r="I31" s="1"/>
    </row>
    <row r="32" spans="2:11" x14ac:dyDescent="0.25">
      <c r="C32" s="49"/>
      <c r="D32" s="49"/>
      <c r="E32" s="49"/>
      <c r="F32" s="49"/>
      <c r="G32" s="49"/>
      <c r="H32" s="49"/>
      <c r="I32" s="49"/>
      <c r="J32" s="49"/>
    </row>
  </sheetData>
  <mergeCells count="4">
    <mergeCell ref="C8:I8"/>
    <mergeCell ref="C9:I9"/>
    <mergeCell ref="C10:I10"/>
    <mergeCell ref="A7:K7"/>
  </mergeCells>
  <hyperlinks>
    <hyperlink ref="C14" location="'Estado de Flujo de caja'!A1" display="ESTADO DE FLUJO DE CAJA " xr:uid="{00000000-0004-0000-0000-000000000000}"/>
    <hyperlink ref="H14" location="'Estado de Flujo de caja'!A1" display="'Estado de Flujo de caja'!A1" xr:uid="{00000000-0004-0000-0000-000001000000}"/>
    <hyperlink ref="C15" location="Indice!A1" display="ESTADO DE VARIACION DEL ACTIVO NETO" xr:uid="{00000000-0004-0000-0000-000002000000}"/>
    <hyperlink ref="H15" location="'Estado de Variacion del Activo '!A1" display="'Estado de Variacion del Activo '!A1" xr:uid="{00000000-0004-0000-0000-000003000000}"/>
    <hyperlink ref="C16" location="'Estado de Resultados'!A1" display="ESTADO DE RESULTADO " xr:uid="{00000000-0004-0000-0000-000004000000}"/>
    <hyperlink ref="H16" location="'Estado de Resultados'!A1" display="'Estado de Resultados'!A1" xr:uid="{00000000-0004-0000-0000-000005000000}"/>
    <hyperlink ref="C17" location="'Balance General'!A1" display="BALANCE GENERAL " xr:uid="{00000000-0004-0000-0000-000006000000}"/>
    <hyperlink ref="H17" location="'Balance General'!A1" display="'Balance General'!A1" xr:uid="{00000000-0004-0000-0000-000007000000}"/>
    <hyperlink ref="C18" location="'5'!A1" display="NOTAS A LOS ESTADOS CONTABLES" xr:uid="{00000000-0004-0000-0000-00000A000000}"/>
    <hyperlink ref="H18" location="'5'!A1" display="'5'!A1" xr:uid="{00000000-0004-0000-0000-00000B000000}"/>
    <hyperlink ref="C19" location="'6'!A1" display="CUADRO DE INVERSIONES" xr:uid="{00000000-0004-0000-0000-00000C000000}"/>
    <hyperlink ref="H19" location="'6'!A1" display="'6'!A1" xr:uid="{00000000-0004-0000-0000-00000D000000}"/>
  </hyperlink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4"/>
  <sheetViews>
    <sheetView showGridLines="0" zoomScale="70" zoomScaleNormal="70" workbookViewId="0">
      <selection activeCell="H11" sqref="H11"/>
    </sheetView>
  </sheetViews>
  <sheetFormatPr baseColWidth="10" defaultColWidth="9.140625" defaultRowHeight="14.25" x14ac:dyDescent="0.2"/>
  <cols>
    <col min="1" max="1" width="10.28515625" style="1" customWidth="1"/>
    <col min="2" max="2" width="65.42578125" style="1" customWidth="1"/>
    <col min="3" max="3" width="18.5703125" style="1" bestFit="1" customWidth="1"/>
    <col min="4" max="4" width="4.140625" style="1" customWidth="1"/>
    <col min="5" max="5" width="18.5703125" style="1" bestFit="1" customWidth="1"/>
    <col min="6" max="6" width="22.28515625" style="2" customWidth="1"/>
    <col min="7" max="7" width="12.85546875" style="2" bestFit="1" customWidth="1"/>
    <col min="8" max="8" width="9.28515625" style="2" customWidth="1"/>
    <col min="9" max="9" width="16" style="2" bestFit="1" customWidth="1"/>
    <col min="10" max="10" width="19.42578125" style="2" customWidth="1"/>
    <col min="11" max="16384" width="9.140625" style="2"/>
  </cols>
  <sheetData>
    <row r="1" spans="1:9" ht="15" x14ac:dyDescent="0.25">
      <c r="B1" s="190"/>
      <c r="C1" s="190"/>
      <c r="E1" s="190"/>
      <c r="F1" s="190"/>
      <c r="G1" s="190"/>
      <c r="H1" s="191"/>
    </row>
    <row r="2" spans="1:9" x14ac:dyDescent="0.2">
      <c r="B2" s="190"/>
      <c r="C2" s="192"/>
      <c r="E2" s="256"/>
      <c r="F2" s="256"/>
      <c r="G2" s="256"/>
      <c r="H2" s="256"/>
    </row>
    <row r="3" spans="1:9" ht="26.25" x14ac:dyDescent="0.4">
      <c r="B3" s="187" t="s">
        <v>155</v>
      </c>
      <c r="C3" s="187"/>
      <c r="D3" s="187"/>
      <c r="E3" s="187"/>
      <c r="F3" s="193"/>
      <c r="G3" s="257"/>
      <c r="H3" s="257"/>
    </row>
    <row r="4" spans="1:9" ht="18" x14ac:dyDescent="0.25">
      <c r="A4" s="2"/>
      <c r="B4" s="258" t="str">
        <f>+"ESTADO DE FLUJOS DE EFECTIVO AL "&amp;UPPER(TEXT(Indice!$N$3,"DD \D\E MMMM \D\E AAAA"))</f>
        <v>ESTADO DE FLUJOS DE EFECTIVO AL 31 DE MARZO DE 2021</v>
      </c>
      <c r="C4" s="258"/>
      <c r="D4" s="258"/>
      <c r="E4" s="258"/>
    </row>
    <row r="5" spans="1:9" ht="12" customHeight="1" x14ac:dyDescent="0.25">
      <c r="A5" s="3"/>
      <c r="C5" s="4"/>
    </row>
    <row r="6" spans="1:9" s="7" customFormat="1" ht="15" x14ac:dyDescent="0.25">
      <c r="A6" s="1"/>
      <c r="B6" s="99"/>
      <c r="C6" s="100">
        <f>+Indice!O3</f>
        <v>2021</v>
      </c>
      <c r="D6" s="101"/>
      <c r="E6" s="102">
        <f>+Indice!O2</f>
        <v>2020</v>
      </c>
      <c r="G6" s="8"/>
      <c r="H6" s="8"/>
      <c r="I6" s="6"/>
    </row>
    <row r="7" spans="1:9" s="7" customFormat="1" ht="15" x14ac:dyDescent="0.25">
      <c r="A7" s="1"/>
      <c r="B7" s="69"/>
      <c r="C7" s="103" t="s">
        <v>0</v>
      </c>
      <c r="D7" s="104"/>
      <c r="E7" s="105" t="s">
        <v>0</v>
      </c>
      <c r="G7" s="8"/>
      <c r="H7" s="8"/>
      <c r="I7" s="10"/>
    </row>
    <row r="8" spans="1:9" s="7" customFormat="1" ht="15" x14ac:dyDescent="0.25">
      <c r="A8" s="1"/>
      <c r="B8" s="69"/>
      <c r="C8" s="106"/>
      <c r="D8" s="104"/>
      <c r="E8" s="107"/>
      <c r="G8" s="8"/>
      <c r="H8" s="8"/>
      <c r="I8" s="10"/>
    </row>
    <row r="9" spans="1:9" s="7" customFormat="1" ht="15" x14ac:dyDescent="0.25">
      <c r="A9" s="1"/>
      <c r="B9" s="66" t="s">
        <v>1</v>
      </c>
      <c r="C9" s="141"/>
      <c r="D9" s="104"/>
      <c r="E9" s="121"/>
      <c r="G9" s="8"/>
      <c r="H9" s="8"/>
      <c r="I9" s="36"/>
    </row>
    <row r="10" spans="1:9" s="7" customFormat="1" ht="15" x14ac:dyDescent="0.25">
      <c r="A10" s="1"/>
      <c r="B10" s="69" t="s">
        <v>2</v>
      </c>
      <c r="C10" s="142"/>
      <c r="D10" s="106"/>
      <c r="E10" s="107"/>
      <c r="G10" s="8"/>
      <c r="H10" s="8"/>
      <c r="I10" s="10"/>
    </row>
    <row r="11" spans="1:9" s="7" customFormat="1" ht="15" x14ac:dyDescent="0.25">
      <c r="A11" s="3"/>
      <c r="B11" s="66" t="s">
        <v>3</v>
      </c>
      <c r="C11" s="143"/>
      <c r="D11" s="108"/>
      <c r="E11" s="109"/>
      <c r="G11" s="8"/>
      <c r="H11" s="8"/>
      <c r="I11" s="11"/>
    </row>
    <row r="12" spans="1:9" s="7" customFormat="1" ht="15" x14ac:dyDescent="0.25">
      <c r="A12" s="3"/>
      <c r="B12" s="66" t="s">
        <v>4</v>
      </c>
      <c r="C12" s="143"/>
      <c r="D12" s="108"/>
      <c r="E12" s="109"/>
      <c r="G12" s="8"/>
      <c r="H12" s="8"/>
      <c r="I12" s="11"/>
    </row>
    <row r="13" spans="1:9" s="7" customFormat="1" x14ac:dyDescent="0.2">
      <c r="A13" s="1"/>
      <c r="B13" s="69" t="s">
        <v>5</v>
      </c>
      <c r="C13" s="144"/>
      <c r="D13" s="110"/>
      <c r="E13" s="134"/>
      <c r="F13" s="8"/>
      <c r="G13" s="8"/>
      <c r="H13" s="8"/>
      <c r="I13" s="38"/>
    </row>
    <row r="14" spans="1:9" s="7" customFormat="1" x14ac:dyDescent="0.2">
      <c r="A14" s="1"/>
      <c r="B14" s="69" t="s">
        <v>6</v>
      </c>
      <c r="C14" s="145"/>
      <c r="D14" s="118"/>
      <c r="E14" s="119"/>
      <c r="G14" s="8"/>
      <c r="H14" s="8"/>
      <c r="I14" s="4"/>
    </row>
    <row r="15" spans="1:9" s="7" customFormat="1" x14ac:dyDescent="0.2">
      <c r="A15" s="1"/>
      <c r="B15" s="69" t="s">
        <v>7</v>
      </c>
      <c r="C15" s="145"/>
      <c r="D15" s="108"/>
      <c r="E15" s="176"/>
      <c r="G15" s="8"/>
      <c r="H15" s="8"/>
      <c r="I15" s="38"/>
    </row>
    <row r="16" spans="1:9" s="7" customFormat="1" x14ac:dyDescent="0.2">
      <c r="A16" s="1"/>
      <c r="B16" s="69" t="s">
        <v>8</v>
      </c>
      <c r="C16" s="145"/>
      <c r="D16" s="118"/>
      <c r="E16" s="135"/>
      <c r="G16" s="8"/>
      <c r="H16" s="8"/>
      <c r="I16" s="37"/>
    </row>
    <row r="17" spans="1:10" s="7" customFormat="1" ht="15" x14ac:dyDescent="0.2">
      <c r="A17" s="1"/>
      <c r="B17" s="69" t="s">
        <v>9</v>
      </c>
      <c r="C17" s="146"/>
      <c r="D17" s="113"/>
      <c r="E17" s="136"/>
      <c r="G17" s="8"/>
      <c r="H17" s="8"/>
      <c r="I17" s="37"/>
    </row>
    <row r="18" spans="1:10" s="7" customFormat="1" x14ac:dyDescent="0.2">
      <c r="A18" s="1"/>
      <c r="B18" s="69"/>
      <c r="C18" s="147"/>
      <c r="D18" s="108"/>
      <c r="E18" s="111"/>
      <c r="G18" s="8"/>
      <c r="H18" s="8"/>
      <c r="I18" s="12"/>
    </row>
    <row r="19" spans="1:10" s="7" customFormat="1" x14ac:dyDescent="0.2">
      <c r="A19" s="1"/>
      <c r="B19" s="69" t="s">
        <v>10</v>
      </c>
      <c r="C19" s="147"/>
      <c r="D19" s="108"/>
      <c r="E19" s="111"/>
      <c r="G19" s="8"/>
      <c r="H19" s="8"/>
      <c r="I19" s="12"/>
    </row>
    <row r="20" spans="1:10" s="7" customFormat="1" ht="15" x14ac:dyDescent="0.25">
      <c r="A20" s="3"/>
      <c r="B20" s="69" t="s">
        <v>11</v>
      </c>
      <c r="C20" s="148"/>
      <c r="D20" s="108"/>
      <c r="E20" s="112"/>
      <c r="G20" s="8"/>
      <c r="H20" s="8"/>
      <c r="I20" s="39"/>
    </row>
    <row r="21" spans="1:10" s="7" customFormat="1" ht="15" x14ac:dyDescent="0.25">
      <c r="A21" s="3"/>
      <c r="B21" s="69" t="s">
        <v>12</v>
      </c>
      <c r="C21" s="149"/>
      <c r="D21" s="118"/>
      <c r="E21" s="137"/>
      <c r="G21" s="8"/>
      <c r="H21" s="8"/>
      <c r="I21" s="61"/>
    </row>
    <row r="22" spans="1:10" s="7" customFormat="1" ht="15" x14ac:dyDescent="0.25">
      <c r="A22" s="1"/>
      <c r="B22" s="69" t="s">
        <v>13</v>
      </c>
      <c r="C22" s="150"/>
      <c r="D22" s="108"/>
      <c r="E22" s="138"/>
      <c r="G22" s="8"/>
      <c r="I22" s="36"/>
    </row>
    <row r="23" spans="1:10" s="7" customFormat="1" x14ac:dyDescent="0.2">
      <c r="A23" s="1"/>
      <c r="B23" s="69" t="s">
        <v>14</v>
      </c>
      <c r="C23" s="147"/>
      <c r="D23" s="108"/>
      <c r="E23" s="139"/>
      <c r="I23" s="12"/>
    </row>
    <row r="24" spans="1:10" s="7" customFormat="1" ht="15.75" thickBot="1" x14ac:dyDescent="0.3">
      <c r="A24" s="3"/>
      <c r="B24" s="66" t="s">
        <v>15</v>
      </c>
      <c r="C24" s="151"/>
      <c r="D24" s="113"/>
      <c r="E24" s="140"/>
      <c r="F24" s="8"/>
      <c r="I24" s="12"/>
      <c r="J24" s="8"/>
    </row>
    <row r="25" spans="1:10" s="7" customFormat="1" ht="15" thickTop="1" x14ac:dyDescent="0.2">
      <c r="A25" s="1"/>
      <c r="B25" s="96"/>
      <c r="C25" s="97"/>
      <c r="D25" s="97"/>
      <c r="E25" s="98"/>
    </row>
    <row r="26" spans="1:10" s="7" customFormat="1" x14ac:dyDescent="0.2">
      <c r="A26" s="1"/>
      <c r="B26" s="1"/>
      <c r="C26" s="11"/>
      <c r="D26" s="11"/>
      <c r="E26" s="11"/>
    </row>
    <row r="27" spans="1:10" x14ac:dyDescent="0.2">
      <c r="B27" s="117" t="s">
        <v>152</v>
      </c>
      <c r="C27" s="13"/>
      <c r="D27" s="13"/>
      <c r="E27" s="13"/>
      <c r="I27" s="5"/>
    </row>
    <row r="28" spans="1:10" ht="15" x14ac:dyDescent="0.25">
      <c r="B28" s="14"/>
      <c r="C28" s="5"/>
      <c r="D28" s="5"/>
      <c r="E28" s="5"/>
      <c r="F28" s="5"/>
      <c r="G28" s="5"/>
      <c r="H28" s="5"/>
      <c r="I28" s="5"/>
      <c r="J28" s="33"/>
    </row>
    <row r="29" spans="1:10" x14ac:dyDescent="0.2">
      <c r="B29" s="18"/>
      <c r="C29" s="13"/>
      <c r="D29" s="13"/>
      <c r="E29" s="13"/>
    </row>
    <row r="30" spans="1:10" ht="15" x14ac:dyDescent="0.25">
      <c r="B30" s="14"/>
      <c r="C30" s="13"/>
      <c r="D30" s="13"/>
      <c r="E30" s="13"/>
    </row>
    <row r="31" spans="1:10" x14ac:dyDescent="0.2">
      <c r="C31" s="13"/>
      <c r="D31" s="13"/>
      <c r="E31" s="13"/>
    </row>
    <row r="32" spans="1:10" ht="15" x14ac:dyDescent="0.25">
      <c r="B32" s="177"/>
      <c r="C32" s="255"/>
      <c r="D32" s="255"/>
      <c r="E32" s="255"/>
      <c r="F32" s="255"/>
      <c r="G32" s="255"/>
    </row>
    <row r="33" spans="2:7" ht="15" x14ac:dyDescent="0.25">
      <c r="B33" s="177"/>
      <c r="C33" s="255"/>
      <c r="D33" s="255"/>
      <c r="E33" s="255"/>
      <c r="F33" s="255"/>
      <c r="G33" s="255"/>
    </row>
    <row r="34" spans="2:7" x14ac:dyDescent="0.2">
      <c r="C34" s="13"/>
      <c r="D34" s="13"/>
      <c r="E34" s="13"/>
    </row>
  </sheetData>
  <mergeCells count="6">
    <mergeCell ref="C32:G32"/>
    <mergeCell ref="C33:G33"/>
    <mergeCell ref="E2:F2"/>
    <mergeCell ref="G2:H2"/>
    <mergeCell ref="G3:H3"/>
    <mergeCell ref="B4: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6"/>
  <sheetViews>
    <sheetView showGridLines="0" zoomScale="85" zoomScaleNormal="85" workbookViewId="0">
      <selection activeCell="G17" sqref="G17"/>
    </sheetView>
  </sheetViews>
  <sheetFormatPr baseColWidth="10" defaultColWidth="9.140625" defaultRowHeight="15" x14ac:dyDescent="0.25"/>
  <cols>
    <col min="1" max="1" width="5.7109375" customWidth="1"/>
    <col min="2" max="2" width="31.42578125" customWidth="1"/>
    <col min="3" max="3" width="19.42578125" customWidth="1"/>
    <col min="4" max="4" width="18.5703125" customWidth="1"/>
    <col min="5" max="5" width="25.42578125" customWidth="1"/>
    <col min="6" max="6" width="11.7109375" bestFit="1" customWidth="1"/>
    <col min="7" max="11" width="12.42578125" customWidth="1"/>
  </cols>
  <sheetData>
    <row r="1" spans="1:13" ht="20.25" x14ac:dyDescent="0.3">
      <c r="A1" s="15"/>
      <c r="B1" s="16"/>
      <c r="C1" s="16"/>
      <c r="D1" s="16"/>
    </row>
    <row r="2" spans="1:13" ht="26.25" x14ac:dyDescent="0.4">
      <c r="A2" s="17"/>
      <c r="B2" s="187" t="s">
        <v>155</v>
      </c>
      <c r="C2" s="187"/>
      <c r="D2" s="187"/>
      <c r="E2" s="187"/>
      <c r="F2" s="18"/>
      <c r="G2" s="18"/>
      <c r="H2" s="18"/>
      <c r="I2" s="18"/>
      <c r="J2" s="18"/>
      <c r="K2" s="18"/>
    </row>
    <row r="3" spans="1:13" ht="20.25" x14ac:dyDescent="0.3">
      <c r="A3" s="19"/>
      <c r="B3" s="259" t="s">
        <v>16</v>
      </c>
      <c r="C3" s="259"/>
      <c r="D3" s="259"/>
      <c r="E3" s="259"/>
      <c r="F3" s="18"/>
      <c r="G3" s="18"/>
      <c r="H3" s="18"/>
      <c r="I3" s="20"/>
      <c r="J3" s="20"/>
      <c r="K3" s="20"/>
    </row>
    <row r="4" spans="1:13" x14ac:dyDescent="0.25">
      <c r="A4" s="20"/>
      <c r="B4" s="255" t="str">
        <f>+"Correspondiente al periodo cerrado al "&amp;TEXT(Indice!$N$3,"DD \d\e MMMM \d\e AAAA")</f>
        <v>Correspondiente al periodo cerrado al 31 de marzo de 2021</v>
      </c>
      <c r="C4" s="255"/>
      <c r="D4" s="255"/>
      <c r="E4" s="255"/>
      <c r="F4" s="18"/>
      <c r="G4" s="18"/>
      <c r="H4" s="18"/>
      <c r="I4" s="20"/>
      <c r="J4" s="20"/>
      <c r="K4" s="20"/>
    </row>
    <row r="5" spans="1:13" x14ac:dyDescent="0.25">
      <c r="A5" s="20"/>
      <c r="B5" s="95"/>
      <c r="C5" s="95"/>
      <c r="D5" s="95"/>
      <c r="E5" s="95"/>
      <c r="F5" s="95"/>
      <c r="G5" s="95"/>
      <c r="H5" s="95"/>
      <c r="I5" s="20"/>
      <c r="J5" s="20"/>
      <c r="K5" s="20"/>
    </row>
    <row r="6" spans="1:13" ht="30" x14ac:dyDescent="0.25">
      <c r="A6" s="20"/>
      <c r="B6" s="194" t="s">
        <v>17</v>
      </c>
      <c r="C6" s="194" t="s">
        <v>18</v>
      </c>
      <c r="D6" s="194" t="s">
        <v>19</v>
      </c>
      <c r="E6" s="195" t="str">
        <f>+"TOTAL ACTIVO NETO "&amp;UPPER(TEXT(Indice!N2,"DD \D\E MMMM \D\E AAAA"))</f>
        <v>TOTAL ACTIVO NETO 31 DE MARZO DE 2020</v>
      </c>
      <c r="F6" s="82"/>
      <c r="G6" s="82"/>
      <c r="H6" s="82"/>
      <c r="I6" s="20"/>
      <c r="J6" s="20"/>
      <c r="K6" s="20"/>
    </row>
    <row r="7" spans="1:13" ht="15.75" x14ac:dyDescent="0.25">
      <c r="A7" s="20"/>
      <c r="B7" s="92" t="s">
        <v>20</v>
      </c>
      <c r="C7" s="84"/>
      <c r="D7" s="85"/>
      <c r="E7" s="171"/>
      <c r="F7" s="82"/>
      <c r="G7" s="82"/>
      <c r="H7" s="82"/>
      <c r="I7" s="20"/>
      <c r="J7" s="20"/>
      <c r="K7" s="21"/>
    </row>
    <row r="8" spans="1:13" x14ac:dyDescent="0.25">
      <c r="B8" s="86"/>
      <c r="C8" s="83"/>
      <c r="D8" s="83"/>
      <c r="E8" s="169"/>
      <c r="F8" s="51"/>
      <c r="G8" s="51"/>
      <c r="H8" s="51"/>
    </row>
    <row r="9" spans="1:13" x14ac:dyDescent="0.25">
      <c r="A9" s="22"/>
      <c r="B9" s="87" t="s">
        <v>21</v>
      </c>
      <c r="C9" s="88"/>
      <c r="D9" s="88"/>
      <c r="E9" s="169"/>
      <c r="F9" s="23"/>
      <c r="G9" s="23"/>
      <c r="H9" s="61"/>
      <c r="I9" s="23"/>
      <c r="J9" s="23"/>
      <c r="K9" s="23"/>
    </row>
    <row r="10" spans="1:13" x14ac:dyDescent="0.25">
      <c r="A10" s="22"/>
      <c r="B10" s="93" t="s">
        <v>13</v>
      </c>
      <c r="C10" s="167"/>
      <c r="D10" s="88"/>
      <c r="E10" s="169"/>
      <c r="F10" s="23"/>
      <c r="G10" s="23"/>
      <c r="H10" s="34"/>
      <c r="I10" s="23"/>
      <c r="J10" s="23"/>
      <c r="K10" s="23"/>
    </row>
    <row r="11" spans="1:13" x14ac:dyDescent="0.25">
      <c r="A11" s="24"/>
      <c r="B11" s="94" t="s">
        <v>22</v>
      </c>
      <c r="C11" s="168"/>
      <c r="D11" s="89"/>
      <c r="E11" s="169"/>
      <c r="F11" s="25"/>
      <c r="G11" s="24"/>
      <c r="H11" s="61"/>
      <c r="I11" s="25"/>
      <c r="J11" s="26"/>
      <c r="K11" s="26"/>
    </row>
    <row r="12" spans="1:13" x14ac:dyDescent="0.25">
      <c r="A12" s="22"/>
      <c r="B12" s="90" t="s">
        <v>151</v>
      </c>
      <c r="C12" s="169"/>
      <c r="D12" s="91"/>
      <c r="E12" s="169"/>
      <c r="F12" s="22"/>
      <c r="G12" s="22"/>
      <c r="H12" s="27"/>
      <c r="I12" s="35"/>
      <c r="J12" s="35"/>
      <c r="K12" s="22"/>
    </row>
    <row r="13" spans="1:13" x14ac:dyDescent="0.25">
      <c r="A13" s="22"/>
      <c r="B13" s="90" t="s">
        <v>23</v>
      </c>
      <c r="C13" s="170"/>
      <c r="D13" s="170"/>
      <c r="E13" s="169"/>
      <c r="F13" s="22"/>
      <c r="G13" s="27"/>
      <c r="H13" s="27"/>
      <c r="I13" s="35"/>
      <c r="J13" s="35"/>
      <c r="K13" s="22"/>
    </row>
    <row r="14" spans="1:13" ht="45" x14ac:dyDescent="0.25">
      <c r="A14" s="22"/>
      <c r="B14" s="198" t="s">
        <v>24</v>
      </c>
      <c r="C14" s="199"/>
      <c r="D14" s="200"/>
      <c r="E14" s="196" t="str">
        <f>+"TOTAL ACTIVO NETO AL "&amp;UPPER(TEXT(Indice!$N$3,"DD \D\E MMMM \D\E AAAA"))</f>
        <v>TOTAL ACTIVO NETO AL 31 DE MARZO DE 2021</v>
      </c>
      <c r="F14" s="27"/>
      <c r="G14" s="27"/>
      <c r="H14" s="27"/>
      <c r="I14" s="27"/>
      <c r="J14" s="27"/>
      <c r="K14" s="27"/>
    </row>
    <row r="15" spans="1:13" ht="18.75" customHeight="1" thickBot="1" x14ac:dyDescent="0.3">
      <c r="A15" s="22"/>
      <c r="B15" s="201"/>
      <c r="C15" s="201"/>
      <c r="D15" s="201"/>
      <c r="E15" s="197">
        <f>+C14+D14</f>
        <v>0</v>
      </c>
      <c r="F15" s="27"/>
      <c r="G15" s="27"/>
      <c r="H15" s="27"/>
      <c r="I15" s="27"/>
      <c r="J15" s="27"/>
      <c r="K15" s="27"/>
      <c r="M15" s="28"/>
    </row>
    <row r="16" spans="1:13" ht="15.75" thickTop="1" x14ac:dyDescent="0.25">
      <c r="A16" s="29"/>
      <c r="B16" s="27"/>
      <c r="C16" s="27"/>
      <c r="D16" s="27"/>
      <c r="E16" s="41"/>
      <c r="F16" s="27"/>
      <c r="G16" s="27"/>
      <c r="H16" s="27"/>
      <c r="I16" s="27"/>
      <c r="J16" s="27"/>
      <c r="K16" s="27"/>
      <c r="M16" s="28"/>
    </row>
    <row r="17" spans="1:11" x14ac:dyDescent="0.25">
      <c r="A17" s="22"/>
      <c r="B17" s="117" t="s">
        <v>152</v>
      </c>
      <c r="C17" s="27"/>
      <c r="D17" s="27"/>
      <c r="E17" s="27"/>
      <c r="F17" s="27"/>
      <c r="G17" s="27"/>
      <c r="H17" s="27"/>
      <c r="I17" s="27"/>
      <c r="J17" s="27"/>
      <c r="K17" s="27"/>
    </row>
    <row r="18" spans="1:11" x14ac:dyDescent="0.25">
      <c r="A18" s="22"/>
      <c r="B18" s="14"/>
      <c r="C18" s="27"/>
      <c r="D18" s="27"/>
      <c r="E18" s="27"/>
      <c r="F18" s="27"/>
      <c r="G18" s="27"/>
      <c r="H18" s="27"/>
      <c r="I18" s="27"/>
      <c r="J18" s="27"/>
      <c r="K18" s="27"/>
    </row>
    <row r="19" spans="1:11" x14ac:dyDescent="0.25">
      <c r="A19" s="22"/>
      <c r="B19" s="18"/>
      <c r="C19" s="27"/>
      <c r="D19" s="27"/>
      <c r="E19" s="27"/>
      <c r="F19" s="27"/>
      <c r="G19" s="27"/>
      <c r="H19" s="27"/>
      <c r="I19" s="27"/>
      <c r="J19" s="27"/>
      <c r="K19" s="27"/>
    </row>
    <row r="20" spans="1:11" x14ac:dyDescent="0.25">
      <c r="A20" s="22"/>
      <c r="B20" s="14"/>
      <c r="C20" s="27"/>
      <c r="D20" s="27"/>
      <c r="E20" s="27"/>
      <c r="F20" s="27"/>
      <c r="G20" s="27"/>
      <c r="H20" s="27"/>
      <c r="I20" s="27"/>
      <c r="J20" s="27"/>
      <c r="K20" s="27"/>
    </row>
    <row r="21" spans="1:11" x14ac:dyDescent="0.25">
      <c r="A21" s="22"/>
      <c r="B21" s="18"/>
      <c r="C21" s="27"/>
      <c r="D21" s="27"/>
      <c r="E21" s="27"/>
      <c r="F21" s="27"/>
      <c r="G21" s="27"/>
      <c r="H21" s="27"/>
      <c r="I21" s="27"/>
      <c r="J21" s="27"/>
      <c r="K21" s="27"/>
    </row>
    <row r="22" spans="1:11" x14ac:dyDescent="0.25">
      <c r="A22" s="22"/>
      <c r="B22" s="27"/>
      <c r="C22" s="27"/>
      <c r="D22" s="27"/>
      <c r="E22" s="27"/>
      <c r="F22" s="27"/>
      <c r="G22" s="27"/>
      <c r="H22" s="27"/>
      <c r="I22" s="27"/>
      <c r="J22" s="27"/>
      <c r="K22" s="27"/>
    </row>
    <row r="23" spans="1:11" x14ac:dyDescent="0.25">
      <c r="A23" s="22"/>
      <c r="B23" s="27"/>
      <c r="C23" s="27"/>
      <c r="D23" s="27"/>
      <c r="E23" s="27"/>
      <c r="F23" s="27"/>
      <c r="G23" s="27"/>
      <c r="H23" s="27"/>
      <c r="I23" s="27"/>
      <c r="J23" s="27"/>
      <c r="K23" s="27"/>
    </row>
    <row r="24" spans="1:11" x14ac:dyDescent="0.25">
      <c r="A24" s="22"/>
      <c r="B24" s="27"/>
      <c r="C24" s="27"/>
      <c r="D24" s="27"/>
      <c r="E24" s="27"/>
      <c r="F24" s="27"/>
      <c r="G24" s="27"/>
      <c r="H24" s="27"/>
      <c r="I24" s="27"/>
      <c r="J24" s="27"/>
      <c r="K24" s="27"/>
    </row>
    <row r="25" spans="1:11" x14ac:dyDescent="0.25">
      <c r="A25" s="30"/>
      <c r="B25" s="27"/>
      <c r="C25" s="27"/>
      <c r="D25" s="27"/>
      <c r="E25" s="27"/>
      <c r="F25" s="27"/>
      <c r="G25" s="27"/>
      <c r="H25" s="27"/>
      <c r="I25" s="27"/>
      <c r="J25" s="27"/>
      <c r="K25" s="27"/>
    </row>
    <row r="26" spans="1:11" x14ac:dyDescent="0.25">
      <c r="A26" s="30"/>
      <c r="B26" s="27"/>
      <c r="C26" s="27"/>
      <c r="D26" s="27"/>
      <c r="E26" s="27"/>
      <c r="F26" s="27"/>
      <c r="G26" s="27"/>
      <c r="H26" s="27"/>
      <c r="I26" s="27"/>
      <c r="J26" s="27"/>
      <c r="K26" s="27"/>
    </row>
    <row r="28" spans="1:11" x14ac:dyDescent="0.25">
      <c r="J28" s="28"/>
    </row>
    <row r="29" spans="1:11" x14ac:dyDescent="0.25">
      <c r="G29" s="28"/>
    </row>
    <row r="30" spans="1:11" x14ac:dyDescent="0.25">
      <c r="J30" s="28"/>
    </row>
    <row r="31" spans="1:11" x14ac:dyDescent="0.25">
      <c r="J31" s="28"/>
    </row>
    <row r="32" spans="1:11" x14ac:dyDescent="0.25">
      <c r="J32" s="28"/>
    </row>
    <row r="35" spans="2:8" x14ac:dyDescent="0.25">
      <c r="B35" s="9"/>
      <c r="C35" s="3"/>
      <c r="D35" s="3"/>
      <c r="E35" s="255"/>
      <c r="F35" s="255"/>
      <c r="G35" s="255"/>
      <c r="H35" s="255"/>
    </row>
    <row r="36" spans="2:8" x14ac:dyDescent="0.25">
      <c r="B36" s="9"/>
      <c r="C36" s="3"/>
      <c r="D36" s="3"/>
      <c r="E36" s="255"/>
      <c r="F36" s="255"/>
      <c r="G36" s="255"/>
      <c r="H36" s="255"/>
    </row>
  </sheetData>
  <mergeCells count="4">
    <mergeCell ref="B3:E3"/>
    <mergeCell ref="B4:E4"/>
    <mergeCell ref="E35:H35"/>
    <mergeCell ref="E36:H3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43"/>
  <sheetViews>
    <sheetView showGridLines="0" zoomScale="85" zoomScaleNormal="85" workbookViewId="0">
      <selection activeCell="B24" sqref="B24"/>
    </sheetView>
  </sheetViews>
  <sheetFormatPr baseColWidth="10" defaultColWidth="9.140625" defaultRowHeight="14.25" x14ac:dyDescent="0.2"/>
  <cols>
    <col min="1" max="1" width="11.42578125" style="51" customWidth="1"/>
    <col min="2" max="2" width="68.5703125" style="51" customWidth="1"/>
    <col min="3" max="3" width="17.85546875" style="51" customWidth="1"/>
    <col min="4" max="4" width="16.42578125" style="51" customWidth="1"/>
    <col min="5" max="5" width="17.85546875" style="51" customWidth="1"/>
    <col min="6" max="7" width="9.140625" style="51"/>
    <col min="8" max="8" width="15.5703125" style="51" customWidth="1"/>
    <col min="9" max="16384" width="9.140625" style="51"/>
  </cols>
  <sheetData>
    <row r="1" spans="2:8" x14ac:dyDescent="0.2">
      <c r="B1" s="190"/>
      <c r="C1" s="202"/>
      <c r="D1" s="190"/>
      <c r="E1" s="190"/>
      <c r="F1" s="190"/>
    </row>
    <row r="2" spans="2:8" ht="26.25" x14ac:dyDescent="0.4">
      <c r="B2" s="187" t="s">
        <v>155</v>
      </c>
      <c r="C2" s="187"/>
      <c r="D2" s="187"/>
      <c r="E2" s="203"/>
      <c r="F2" s="192"/>
    </row>
    <row r="3" spans="2:8" ht="20.25" x14ac:dyDescent="0.3">
      <c r="B3" s="260" t="str">
        <f>+"ESTADOS DE RESULTADOS AL "&amp;UPPER(TEXT(Indice!$N$3,"DD \D\E MMMM \D\E AAAA"))</f>
        <v>ESTADOS DE RESULTADOS AL 31 DE MARZO DE 2021</v>
      </c>
      <c r="C3" s="260"/>
      <c r="D3" s="260"/>
      <c r="E3" s="178"/>
    </row>
    <row r="4" spans="2:8" ht="20.25" x14ac:dyDescent="0.3">
      <c r="B4" s="178"/>
      <c r="C4" s="178"/>
      <c r="D4" s="178"/>
    </row>
    <row r="5" spans="2:8" x14ac:dyDescent="0.2">
      <c r="B5" s="204"/>
      <c r="C5" s="261">
        <f>+Indice!O3</f>
        <v>2021</v>
      </c>
      <c r="D5" s="263">
        <f>+Indice!O2</f>
        <v>2020</v>
      </c>
    </row>
    <row r="6" spans="2:8" x14ac:dyDescent="0.2">
      <c r="B6" s="76"/>
      <c r="C6" s="262"/>
      <c r="D6" s="264"/>
      <c r="H6" s="40"/>
    </row>
    <row r="7" spans="2:8" ht="15" x14ac:dyDescent="0.25">
      <c r="B7" s="66" t="s">
        <v>25</v>
      </c>
      <c r="C7" s="80"/>
      <c r="D7" s="81"/>
      <c r="H7" s="205"/>
    </row>
    <row r="8" spans="2:8" ht="15" x14ac:dyDescent="0.25">
      <c r="B8" s="66" t="s">
        <v>26</v>
      </c>
      <c r="C8" s="80"/>
      <c r="D8" s="81"/>
      <c r="H8" s="205"/>
    </row>
    <row r="9" spans="2:8" x14ac:dyDescent="0.2">
      <c r="B9" s="69" t="s">
        <v>27</v>
      </c>
      <c r="C9" s="122"/>
      <c r="D9" s="130"/>
      <c r="H9" s="205"/>
    </row>
    <row r="10" spans="2:8" x14ac:dyDescent="0.2">
      <c r="B10" s="77" t="s">
        <v>132</v>
      </c>
      <c r="C10" s="122"/>
      <c r="D10" s="131"/>
      <c r="H10" s="205"/>
    </row>
    <row r="11" spans="2:8" x14ac:dyDescent="0.2">
      <c r="B11" s="77" t="s">
        <v>52</v>
      </c>
      <c r="C11" s="123"/>
      <c r="D11" s="132"/>
      <c r="H11" s="205"/>
    </row>
    <row r="12" spans="2:8" ht="15" x14ac:dyDescent="0.25">
      <c r="B12" s="66" t="s">
        <v>28</v>
      </c>
      <c r="C12" s="124"/>
      <c r="D12" s="133"/>
      <c r="H12" s="31"/>
    </row>
    <row r="13" spans="2:8" ht="21.75" customHeight="1" x14ac:dyDescent="0.25">
      <c r="B13" s="66" t="s">
        <v>29</v>
      </c>
      <c r="C13" s="122"/>
      <c r="D13" s="131"/>
      <c r="H13" s="205"/>
    </row>
    <row r="14" spans="2:8" x14ac:dyDescent="0.2">
      <c r="B14" s="77" t="s">
        <v>30</v>
      </c>
      <c r="C14" s="122"/>
      <c r="D14" s="130"/>
      <c r="F14" s="205"/>
      <c r="H14" s="205"/>
    </row>
    <row r="15" spans="2:8" hidden="1" x14ac:dyDescent="0.2">
      <c r="B15" s="78" t="s">
        <v>31</v>
      </c>
      <c r="C15" s="122"/>
      <c r="D15" s="131"/>
      <c r="H15" s="205"/>
    </row>
    <row r="16" spans="2:8" x14ac:dyDescent="0.2">
      <c r="B16" s="77" t="s">
        <v>32</v>
      </c>
      <c r="C16" s="122"/>
      <c r="D16" s="131"/>
      <c r="H16" s="205"/>
    </row>
    <row r="17" spans="2:9" x14ac:dyDescent="0.2">
      <c r="B17" s="69" t="s">
        <v>33</v>
      </c>
      <c r="C17" s="125"/>
      <c r="D17" s="132"/>
      <c r="F17" s="205"/>
      <c r="H17" s="5"/>
    </row>
    <row r="18" spans="2:9" ht="15" x14ac:dyDescent="0.25">
      <c r="B18" s="79" t="s">
        <v>34</v>
      </c>
      <c r="C18" s="126"/>
      <c r="D18" s="127"/>
      <c r="H18" s="31"/>
    </row>
    <row r="19" spans="2:9" ht="15.75" thickBot="1" x14ac:dyDescent="0.3">
      <c r="B19" s="79" t="s">
        <v>35</v>
      </c>
      <c r="C19" s="128"/>
      <c r="D19" s="129"/>
      <c r="H19" s="31"/>
    </row>
    <row r="20" spans="2:9" ht="15" thickTop="1" x14ac:dyDescent="0.2">
      <c r="B20" s="206"/>
      <c r="C20" s="207"/>
      <c r="D20" s="208"/>
    </row>
    <row r="21" spans="2:9" x14ac:dyDescent="0.2">
      <c r="B21" s="209"/>
      <c r="C21" s="205"/>
      <c r="D21" s="205"/>
    </row>
    <row r="22" spans="2:9" x14ac:dyDescent="0.2">
      <c r="B22" s="117" t="s">
        <v>152</v>
      </c>
      <c r="C22" s="31"/>
      <c r="D22" s="31"/>
      <c r="E22" s="31"/>
      <c r="I22" s="205"/>
    </row>
    <row r="23" spans="2:9" x14ac:dyDescent="0.2">
      <c r="C23" s="205"/>
      <c r="D23" s="205"/>
      <c r="E23" s="205"/>
    </row>
    <row r="24" spans="2:9" ht="15" x14ac:dyDescent="0.25">
      <c r="B24" s="14"/>
      <c r="C24" s="205"/>
      <c r="D24" s="205"/>
      <c r="E24" s="205"/>
      <c r="I24" s="205"/>
    </row>
    <row r="25" spans="2:9" x14ac:dyDescent="0.2">
      <c r="B25" s="18"/>
      <c r="C25" s="205"/>
      <c r="D25" s="205"/>
      <c r="E25" s="205"/>
    </row>
    <row r="26" spans="2:9" ht="15" x14ac:dyDescent="0.25">
      <c r="B26" s="14"/>
      <c r="C26" s="205"/>
      <c r="D26" s="205"/>
      <c r="E26" s="205"/>
    </row>
    <row r="27" spans="2:9" x14ac:dyDescent="0.2">
      <c r="B27" s="18"/>
      <c r="C27" s="31"/>
      <c r="D27" s="31"/>
      <c r="E27" s="31"/>
    </row>
    <row r="28" spans="2:9" x14ac:dyDescent="0.2">
      <c r="B28" s="18"/>
      <c r="C28" s="205"/>
      <c r="D28" s="205"/>
      <c r="E28" s="205"/>
    </row>
    <row r="29" spans="2:9" x14ac:dyDescent="0.2">
      <c r="B29" s="2"/>
      <c r="C29" s="205"/>
      <c r="D29" s="205"/>
      <c r="E29" s="205"/>
    </row>
    <row r="30" spans="2:9" x14ac:dyDescent="0.2">
      <c r="B30" s="18"/>
      <c r="C30" s="205"/>
      <c r="D30" s="205"/>
      <c r="E30" s="205"/>
    </row>
    <row r="31" spans="2:9" x14ac:dyDescent="0.2">
      <c r="B31" s="2"/>
      <c r="C31" s="205"/>
      <c r="D31" s="205"/>
      <c r="E31" s="205"/>
    </row>
    <row r="32" spans="2:9" x14ac:dyDescent="0.2">
      <c r="B32" s="18"/>
      <c r="C32" s="31"/>
      <c r="D32" s="31"/>
      <c r="E32" s="31"/>
    </row>
    <row r="33" spans="2:5" x14ac:dyDescent="0.2">
      <c r="B33" s="2"/>
      <c r="C33" s="205"/>
      <c r="D33" s="205"/>
      <c r="E33" s="205"/>
    </row>
    <row r="34" spans="2:5" x14ac:dyDescent="0.2">
      <c r="B34" s="18"/>
      <c r="C34" s="205"/>
      <c r="D34" s="205"/>
      <c r="E34" s="205"/>
    </row>
    <row r="35" spans="2:5" x14ac:dyDescent="0.2">
      <c r="B35" s="18"/>
      <c r="C35" s="205"/>
      <c r="D35" s="205"/>
      <c r="E35" s="205"/>
    </row>
    <row r="36" spans="2:5" x14ac:dyDescent="0.2">
      <c r="B36" s="18"/>
      <c r="C36" s="205"/>
      <c r="D36" s="205"/>
      <c r="E36" s="205"/>
    </row>
    <row r="37" spans="2:5" x14ac:dyDescent="0.2">
      <c r="B37" s="18"/>
      <c r="C37" s="31"/>
      <c r="D37" s="31"/>
      <c r="E37" s="31"/>
    </row>
    <row r="39" spans="2:5" x14ac:dyDescent="0.2">
      <c r="C39" s="205"/>
      <c r="D39" s="205"/>
      <c r="E39" s="205"/>
    </row>
    <row r="41" spans="2:5" x14ac:dyDescent="0.2">
      <c r="C41" s="205"/>
    </row>
    <row r="42" spans="2:5" x14ac:dyDescent="0.2">
      <c r="C42" s="205"/>
    </row>
    <row r="43" spans="2:5" x14ac:dyDescent="0.2">
      <c r="C43" s="205"/>
    </row>
  </sheetData>
  <mergeCells count="3">
    <mergeCell ref="B3:D3"/>
    <mergeCell ref="C5:C6"/>
    <mergeCell ref="D5:D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1"/>
  <sheetViews>
    <sheetView showGridLines="0" zoomScale="70" zoomScaleNormal="70" workbookViewId="0">
      <selection activeCell="I14" sqref="I14"/>
    </sheetView>
  </sheetViews>
  <sheetFormatPr baseColWidth="10" defaultColWidth="9.140625" defaultRowHeight="14.25" x14ac:dyDescent="0.2"/>
  <cols>
    <col min="1" max="1" width="11.42578125" style="51" customWidth="1"/>
    <col min="2" max="2" width="51.85546875" style="51" customWidth="1"/>
    <col min="3" max="3" width="16.7109375" style="189" customWidth="1"/>
    <col min="4" max="4" width="21.5703125" style="189" customWidth="1"/>
    <col min="5" max="5" width="15.85546875" style="189" customWidth="1"/>
    <col min="6" max="6" width="19.5703125" style="51" customWidth="1"/>
    <col min="7" max="16384" width="9.140625" style="51"/>
  </cols>
  <sheetData>
    <row r="1" spans="1:6" s="2" customFormat="1" x14ac:dyDescent="0.2">
      <c r="A1" s="1"/>
      <c r="B1" s="190"/>
      <c r="C1" s="202"/>
      <c r="D1" s="190"/>
      <c r="E1" s="189"/>
    </row>
    <row r="2" spans="1:6" s="2" customFormat="1" ht="26.25" x14ac:dyDescent="0.2">
      <c r="A2" s="269" t="s">
        <v>155</v>
      </c>
      <c r="B2" s="269"/>
      <c r="C2" s="269"/>
      <c r="D2" s="269"/>
      <c r="E2" s="269"/>
      <c r="F2" s="269"/>
    </row>
    <row r="3" spans="1:6" ht="21.75" customHeight="1" x14ac:dyDescent="0.3">
      <c r="B3" s="260" t="str">
        <f>+"ESTADO DEL ACTIVO NETO AL "&amp;UPPER(TEXT(Indice!$N$3,"DD \D\E MMMM \D\E AAAA"))</f>
        <v>ESTADO DEL ACTIVO NETO AL 31 DE MARZO DE 2021</v>
      </c>
      <c r="C3" s="260"/>
      <c r="D3" s="260"/>
    </row>
    <row r="4" spans="1:6" ht="14.25" customHeight="1" x14ac:dyDescent="0.3">
      <c r="B4" s="178"/>
      <c r="C4" s="178"/>
      <c r="D4" s="178"/>
    </row>
    <row r="5" spans="1:6" ht="14.25" customHeight="1" x14ac:dyDescent="0.3">
      <c r="B5" s="63"/>
      <c r="C5" s="265">
        <f>+Indice!O3</f>
        <v>2021</v>
      </c>
      <c r="D5" s="267">
        <f>+Indice!O2</f>
        <v>2020</v>
      </c>
    </row>
    <row r="6" spans="1:6" ht="15" x14ac:dyDescent="0.25">
      <c r="B6" s="64" t="s">
        <v>36</v>
      </c>
      <c r="C6" s="266"/>
      <c r="D6" s="268"/>
    </row>
    <row r="7" spans="1:6" ht="17.25" customHeight="1" x14ac:dyDescent="0.25">
      <c r="B7" s="66" t="s">
        <v>37</v>
      </c>
      <c r="C7" s="67"/>
      <c r="D7" s="68"/>
    </row>
    <row r="8" spans="1:6" ht="15" customHeight="1" x14ac:dyDescent="0.25">
      <c r="B8" s="66" t="s">
        <v>185</v>
      </c>
      <c r="C8" s="67"/>
      <c r="D8" s="68"/>
    </row>
    <row r="9" spans="1:6" ht="14.25" customHeight="1" x14ac:dyDescent="0.2">
      <c r="B9" s="69" t="s">
        <v>51</v>
      </c>
      <c r="C9" s="152"/>
      <c r="D9" s="153"/>
    </row>
    <row r="10" spans="1:6" ht="14.25" customHeight="1" x14ac:dyDescent="0.2">
      <c r="B10" s="70" t="s">
        <v>146</v>
      </c>
      <c r="C10" s="152"/>
      <c r="D10" s="154"/>
    </row>
    <row r="11" spans="1:6" ht="15" x14ac:dyDescent="0.25">
      <c r="B11" s="70"/>
      <c r="C11" s="160"/>
      <c r="D11" s="155"/>
    </row>
    <row r="12" spans="1:6" ht="15" x14ac:dyDescent="0.25">
      <c r="B12" s="66" t="s">
        <v>186</v>
      </c>
      <c r="C12" s="67"/>
      <c r="D12" s="68"/>
    </row>
    <row r="13" spans="1:6" x14ac:dyDescent="0.2">
      <c r="B13" s="69" t="s">
        <v>145</v>
      </c>
      <c r="C13" s="152"/>
      <c r="D13" s="153"/>
      <c r="F13" s="205"/>
    </row>
    <row r="14" spans="1:6" x14ac:dyDescent="0.2">
      <c r="B14" s="69" t="s">
        <v>39</v>
      </c>
      <c r="C14" s="174"/>
      <c r="D14" s="173"/>
    </row>
    <row r="15" spans="1:6" ht="15" x14ac:dyDescent="0.25">
      <c r="B15" s="66"/>
      <c r="C15" s="160"/>
      <c r="D15" s="155"/>
    </row>
    <row r="16" spans="1:6" ht="15" x14ac:dyDescent="0.25">
      <c r="B16" s="66" t="s">
        <v>50</v>
      </c>
      <c r="C16" s="160"/>
      <c r="D16" s="155"/>
    </row>
    <row r="17" spans="2:6" ht="15" x14ac:dyDescent="0.25">
      <c r="B17" s="66"/>
      <c r="C17" s="71"/>
      <c r="D17" s="72"/>
    </row>
    <row r="18" spans="2:6" ht="15" x14ac:dyDescent="0.25">
      <c r="B18" s="66" t="s">
        <v>40</v>
      </c>
      <c r="C18" s="71"/>
      <c r="D18" s="72"/>
    </row>
    <row r="19" spans="2:6" ht="15" x14ac:dyDescent="0.25">
      <c r="B19" s="66" t="s">
        <v>186</v>
      </c>
      <c r="C19" s="71"/>
      <c r="D19" s="72"/>
    </row>
    <row r="20" spans="2:6" ht="15" x14ac:dyDescent="0.25">
      <c r="B20" s="69" t="s">
        <v>147</v>
      </c>
      <c r="C20" s="161"/>
      <c r="D20" s="156"/>
    </row>
    <row r="21" spans="2:6" x14ac:dyDescent="0.2">
      <c r="B21" s="69" t="s">
        <v>39</v>
      </c>
      <c r="C21" s="172"/>
      <c r="D21" s="175"/>
    </row>
    <row r="22" spans="2:6" ht="15" x14ac:dyDescent="0.25">
      <c r="B22" s="66"/>
      <c r="C22" s="162"/>
      <c r="D22" s="156"/>
    </row>
    <row r="23" spans="2:6" ht="15.75" thickBot="1" x14ac:dyDescent="0.3">
      <c r="B23" s="66" t="s">
        <v>41</v>
      </c>
      <c r="C23" s="163"/>
      <c r="D23" s="157"/>
    </row>
    <row r="24" spans="2:6" ht="27.75" customHeight="1" thickTop="1" x14ac:dyDescent="0.25">
      <c r="B24" s="64" t="s">
        <v>42</v>
      </c>
      <c r="C24" s="62"/>
      <c r="D24" s="65"/>
    </row>
    <row r="25" spans="2:6" ht="15" x14ac:dyDescent="0.25">
      <c r="B25" s="66" t="s">
        <v>43</v>
      </c>
      <c r="C25" s="67"/>
      <c r="D25" s="68"/>
    </row>
    <row r="26" spans="2:6" ht="15" x14ac:dyDescent="0.25">
      <c r="B26" s="66" t="s">
        <v>44</v>
      </c>
      <c r="C26" s="67"/>
      <c r="D26" s="68"/>
    </row>
    <row r="27" spans="2:6" x14ac:dyDescent="0.2">
      <c r="B27" s="70" t="s">
        <v>187</v>
      </c>
      <c r="C27" s="161"/>
      <c r="D27" s="153"/>
      <c r="F27" s="205"/>
    </row>
    <row r="28" spans="2:6" x14ac:dyDescent="0.2">
      <c r="B28" s="69" t="s">
        <v>45</v>
      </c>
      <c r="C28" s="172"/>
      <c r="D28" s="173"/>
    </row>
    <row r="29" spans="2:6" ht="15.75" customHeight="1" x14ac:dyDescent="0.25">
      <c r="B29" s="66" t="s">
        <v>46</v>
      </c>
      <c r="C29" s="164"/>
      <c r="D29" s="155"/>
    </row>
    <row r="30" spans="2:6" ht="15.75" thickBot="1" x14ac:dyDescent="0.3">
      <c r="B30" s="66" t="s">
        <v>47</v>
      </c>
      <c r="C30" s="163"/>
      <c r="D30" s="157"/>
      <c r="F30" s="205"/>
    </row>
    <row r="31" spans="2:6" ht="15.75" thickTop="1" x14ac:dyDescent="0.25">
      <c r="B31" s="66" t="s">
        <v>48</v>
      </c>
      <c r="C31" s="165"/>
      <c r="D31" s="158"/>
    </row>
    <row r="32" spans="2:6" ht="15" x14ac:dyDescent="0.25">
      <c r="B32" s="66" t="s">
        <v>49</v>
      </c>
      <c r="C32" s="166"/>
      <c r="D32" s="159"/>
    </row>
    <row r="33" spans="2:4" x14ac:dyDescent="0.2">
      <c r="B33" s="73"/>
      <c r="C33" s="74"/>
      <c r="D33" s="75"/>
    </row>
    <row r="34" spans="2:4" x14ac:dyDescent="0.2">
      <c r="C34" s="210"/>
    </row>
    <row r="35" spans="2:4" x14ac:dyDescent="0.2">
      <c r="B35" s="117" t="s">
        <v>152</v>
      </c>
      <c r="C35" s="61"/>
    </row>
    <row r="36" spans="2:4" ht="15" x14ac:dyDescent="0.25">
      <c r="B36" s="14"/>
      <c r="C36" s="211"/>
    </row>
    <row r="37" spans="2:4" x14ac:dyDescent="0.2">
      <c r="B37" s="18"/>
    </row>
    <row r="38" spans="2:4" ht="15" x14ac:dyDescent="0.25">
      <c r="B38" s="14"/>
    </row>
    <row r="51" ht="21" customHeight="1" x14ac:dyDescent="0.2"/>
  </sheetData>
  <mergeCells count="4">
    <mergeCell ref="B3:D3"/>
    <mergeCell ref="C5:C6"/>
    <mergeCell ref="D5:D6"/>
    <mergeCell ref="A2:F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G191"/>
  <sheetViews>
    <sheetView showGridLines="0" zoomScale="70" zoomScaleNormal="70" zoomScalePageLayoutView="85" workbookViewId="0">
      <pane ySplit="2" topLeftCell="A3" activePane="bottomLeft" state="frozen"/>
      <selection pane="bottomLeft" activeCell="A101" sqref="A101:G102"/>
    </sheetView>
  </sheetViews>
  <sheetFormatPr baseColWidth="10" defaultRowHeight="14.25" x14ac:dyDescent="0.2"/>
  <cols>
    <col min="1" max="1" width="11.42578125" style="51"/>
    <col min="2" max="2" width="34.42578125" style="51" customWidth="1"/>
    <col min="3" max="3" width="15.42578125" style="51" customWidth="1"/>
    <col min="4" max="4" width="16.28515625" style="51" customWidth="1"/>
    <col min="5" max="5" width="15" style="51" bestFit="1" customWidth="1"/>
    <col min="6" max="6" width="14.140625" style="51" bestFit="1" customWidth="1"/>
    <col min="7" max="7" width="23.28515625" style="51" customWidth="1"/>
    <col min="8" max="16384" width="11.42578125" style="51"/>
  </cols>
  <sheetData>
    <row r="2" spans="1:7" ht="15.75" x14ac:dyDescent="0.2">
      <c r="A2" s="276" t="s">
        <v>61</v>
      </c>
      <c r="B2" s="276"/>
      <c r="C2" s="276"/>
      <c r="D2" s="276"/>
      <c r="E2" s="276"/>
      <c r="F2" s="276"/>
      <c r="G2" s="276"/>
    </row>
    <row r="3" spans="1:7" ht="15.75" x14ac:dyDescent="0.2">
      <c r="A3" s="271" t="s">
        <v>67</v>
      </c>
      <c r="B3" s="271"/>
      <c r="C3" s="271"/>
      <c r="D3" s="271"/>
      <c r="E3" s="271"/>
      <c r="F3" s="271"/>
      <c r="G3" s="271"/>
    </row>
    <row r="4" spans="1:7" ht="15.75" x14ac:dyDescent="0.2">
      <c r="A4" s="277" t="s">
        <v>191</v>
      </c>
      <c r="B4" s="277"/>
      <c r="C4" s="277"/>
      <c r="D4" s="277"/>
      <c r="E4" s="277"/>
      <c r="F4" s="277"/>
      <c r="G4" s="277"/>
    </row>
    <row r="5" spans="1:7" ht="34.5" customHeight="1" x14ac:dyDescent="0.2">
      <c r="A5" s="270" t="s">
        <v>192</v>
      </c>
      <c r="B5" s="270"/>
      <c r="C5" s="270"/>
      <c r="D5" s="270"/>
      <c r="E5" s="270"/>
      <c r="F5" s="270"/>
      <c r="G5" s="270"/>
    </row>
    <row r="6" spans="1:7" ht="81.75" customHeight="1" x14ac:dyDescent="0.2">
      <c r="A6" s="270" t="s">
        <v>180</v>
      </c>
      <c r="B6" s="270"/>
      <c r="C6" s="270"/>
      <c r="D6" s="270"/>
      <c r="E6" s="270"/>
      <c r="F6" s="270"/>
      <c r="G6" s="270"/>
    </row>
    <row r="7" spans="1:7" ht="34.5" customHeight="1" x14ac:dyDescent="0.2">
      <c r="A7" s="273" t="s">
        <v>181</v>
      </c>
      <c r="B7" s="273"/>
      <c r="C7" s="273"/>
      <c r="D7" s="273"/>
      <c r="E7" s="273"/>
      <c r="F7" s="273"/>
      <c r="G7" s="273"/>
    </row>
    <row r="8" spans="1:7" ht="34.5" customHeight="1" x14ac:dyDescent="0.2">
      <c r="A8" s="273" t="s">
        <v>182</v>
      </c>
      <c r="B8" s="273"/>
      <c r="C8" s="273"/>
      <c r="D8" s="273"/>
      <c r="E8" s="273"/>
      <c r="F8" s="273"/>
      <c r="G8" s="273"/>
    </row>
    <row r="9" spans="1:7" ht="34.5" customHeight="1" x14ac:dyDescent="0.2">
      <c r="A9" s="183" t="s">
        <v>183</v>
      </c>
      <c r="B9" s="182"/>
      <c r="C9" s="182"/>
      <c r="D9" s="182"/>
      <c r="E9" s="182"/>
      <c r="F9" s="182"/>
      <c r="G9" s="182"/>
    </row>
    <row r="10" spans="1:7" ht="45" customHeight="1" x14ac:dyDescent="0.2">
      <c r="A10" s="274" t="s">
        <v>184</v>
      </c>
      <c r="B10" s="274"/>
      <c r="C10" s="274"/>
      <c r="D10" s="274"/>
      <c r="E10" s="274"/>
      <c r="F10" s="274"/>
      <c r="G10" s="274"/>
    </row>
    <row r="11" spans="1:7" ht="34.5" customHeight="1" x14ac:dyDescent="0.2">
      <c r="A11" s="271" t="s">
        <v>161</v>
      </c>
      <c r="B11" s="271"/>
      <c r="C11" s="271"/>
      <c r="D11" s="271"/>
      <c r="E11" s="271"/>
      <c r="F11" s="271"/>
      <c r="G11" s="271"/>
    </row>
    <row r="12" spans="1:7" ht="60" customHeight="1" x14ac:dyDescent="0.2">
      <c r="A12" s="270" t="s">
        <v>193</v>
      </c>
      <c r="B12" s="270"/>
      <c r="C12" s="270"/>
      <c r="D12" s="270"/>
      <c r="E12" s="270"/>
      <c r="F12" s="270"/>
      <c r="G12" s="270"/>
    </row>
    <row r="13" spans="1:7" ht="34.5" customHeight="1" x14ac:dyDescent="0.2">
      <c r="A13" s="270" t="s">
        <v>172</v>
      </c>
      <c r="B13" s="270"/>
      <c r="C13" s="270"/>
      <c r="D13" s="270"/>
      <c r="E13" s="270"/>
      <c r="F13" s="270"/>
      <c r="G13" s="270"/>
    </row>
    <row r="14" spans="1:7" ht="34.5" customHeight="1" x14ac:dyDescent="0.2">
      <c r="A14" s="270" t="s">
        <v>174</v>
      </c>
      <c r="B14" s="270"/>
      <c r="C14" s="270"/>
      <c r="D14" s="270"/>
      <c r="E14" s="270"/>
      <c r="F14" s="270"/>
      <c r="G14" s="270"/>
    </row>
    <row r="15" spans="1:7" ht="82.5" customHeight="1" x14ac:dyDescent="0.2">
      <c r="A15" s="270" t="s">
        <v>194</v>
      </c>
      <c r="B15" s="270"/>
      <c r="C15" s="270"/>
      <c r="D15" s="270"/>
      <c r="E15" s="270"/>
      <c r="F15" s="270"/>
      <c r="G15" s="270"/>
    </row>
    <row r="16" spans="1:7" ht="34.5" customHeight="1" x14ac:dyDescent="0.2">
      <c r="A16" s="270" t="s">
        <v>173</v>
      </c>
      <c r="B16" s="270"/>
      <c r="C16" s="270"/>
      <c r="D16" s="270"/>
      <c r="E16" s="270"/>
      <c r="F16" s="270"/>
      <c r="G16" s="270"/>
    </row>
    <row r="17" spans="1:7" ht="39.75" customHeight="1" x14ac:dyDescent="0.2">
      <c r="A17" s="270" t="s">
        <v>162</v>
      </c>
      <c r="B17" s="270"/>
      <c r="C17" s="270"/>
      <c r="D17" s="270"/>
      <c r="E17" s="270"/>
      <c r="F17" s="270"/>
      <c r="G17" s="270"/>
    </row>
    <row r="18" spans="1:7" ht="68.25" customHeight="1" x14ac:dyDescent="0.2">
      <c r="A18" s="270" t="s">
        <v>163</v>
      </c>
      <c r="B18" s="270"/>
      <c r="C18" s="270"/>
      <c r="D18" s="270"/>
      <c r="E18" s="270"/>
      <c r="F18" s="270"/>
      <c r="G18" s="270"/>
    </row>
    <row r="19" spans="1:7" ht="39" customHeight="1" x14ac:dyDescent="0.2">
      <c r="A19" s="270" t="s">
        <v>164</v>
      </c>
      <c r="B19" s="270"/>
      <c r="C19" s="270"/>
      <c r="D19" s="270"/>
      <c r="E19" s="270"/>
      <c r="F19" s="270"/>
      <c r="G19" s="270"/>
    </row>
    <row r="20" spans="1:7" ht="34.5" customHeight="1" x14ac:dyDescent="0.2">
      <c r="A20" s="270" t="s">
        <v>165</v>
      </c>
      <c r="B20" s="270"/>
      <c r="C20" s="270"/>
      <c r="D20" s="270"/>
      <c r="E20" s="270"/>
      <c r="F20" s="270"/>
      <c r="G20" s="270"/>
    </row>
    <row r="21" spans="1:7" ht="34.5" customHeight="1" x14ac:dyDescent="0.2">
      <c r="A21" s="270" t="s">
        <v>166</v>
      </c>
      <c r="B21" s="270"/>
      <c r="C21" s="270"/>
      <c r="D21" s="270"/>
      <c r="E21" s="270"/>
      <c r="F21" s="270"/>
      <c r="G21" s="270"/>
    </row>
    <row r="22" spans="1:7" ht="34.5" customHeight="1" x14ac:dyDescent="0.2">
      <c r="A22" s="270" t="s">
        <v>167</v>
      </c>
      <c r="B22" s="270"/>
      <c r="C22" s="270"/>
      <c r="D22" s="270"/>
      <c r="E22" s="270"/>
      <c r="F22" s="270"/>
      <c r="G22" s="270"/>
    </row>
    <row r="23" spans="1:7" ht="34.5" customHeight="1" x14ac:dyDescent="0.2">
      <c r="A23" s="270" t="s">
        <v>175</v>
      </c>
      <c r="B23" s="270"/>
      <c r="C23" s="270"/>
      <c r="D23" s="270"/>
      <c r="E23" s="270"/>
      <c r="F23" s="270"/>
      <c r="G23" s="270"/>
    </row>
    <row r="24" spans="1:7" ht="34.5" customHeight="1" x14ac:dyDescent="0.2">
      <c r="A24" s="270" t="s">
        <v>176</v>
      </c>
      <c r="B24" s="270"/>
      <c r="C24" s="270"/>
      <c r="D24" s="270"/>
      <c r="E24" s="270"/>
      <c r="F24" s="270"/>
      <c r="G24" s="270"/>
    </row>
    <row r="25" spans="1:7" ht="34.5" customHeight="1" x14ac:dyDescent="0.2">
      <c r="A25" s="270" t="s">
        <v>177</v>
      </c>
      <c r="B25" s="270"/>
      <c r="C25" s="270"/>
      <c r="D25" s="270"/>
      <c r="E25" s="270"/>
      <c r="F25" s="270"/>
      <c r="G25" s="270"/>
    </row>
    <row r="26" spans="1:7" ht="34.5" customHeight="1" x14ac:dyDescent="0.2">
      <c r="A26" s="270" t="s">
        <v>168</v>
      </c>
      <c r="B26" s="270"/>
      <c r="C26" s="270"/>
      <c r="D26" s="270"/>
      <c r="E26" s="270"/>
      <c r="F26" s="270"/>
      <c r="G26" s="270"/>
    </row>
    <row r="27" spans="1:7" ht="50.25" customHeight="1" x14ac:dyDescent="0.2">
      <c r="A27" s="270" t="s">
        <v>169</v>
      </c>
      <c r="B27" s="270"/>
      <c r="C27" s="270"/>
      <c r="D27" s="270"/>
      <c r="E27" s="270"/>
      <c r="F27" s="270"/>
      <c r="G27" s="270"/>
    </row>
    <row r="28" spans="1:7" ht="15" x14ac:dyDescent="0.2">
      <c r="A28" s="272" t="s">
        <v>170</v>
      </c>
      <c r="B28" s="272"/>
      <c r="C28" s="272"/>
      <c r="D28" s="272"/>
      <c r="E28" s="272"/>
      <c r="F28" s="272"/>
      <c r="G28" s="272"/>
    </row>
    <row r="29" spans="1:7" ht="15" customHeight="1" x14ac:dyDescent="0.2">
      <c r="A29" s="184" t="s">
        <v>171</v>
      </c>
      <c r="B29" s="182"/>
      <c r="C29" s="182"/>
      <c r="D29" s="182"/>
      <c r="E29" s="182"/>
      <c r="F29" s="182"/>
      <c r="G29" s="182"/>
    </row>
    <row r="30" spans="1:7" ht="15" x14ac:dyDescent="0.2">
      <c r="A30" s="185" t="s">
        <v>195</v>
      </c>
      <c r="B30" s="182"/>
      <c r="C30" s="182"/>
      <c r="D30" s="182"/>
      <c r="E30" s="182"/>
      <c r="F30" s="182"/>
      <c r="G30" s="182"/>
    </row>
    <row r="31" spans="1:7" ht="15" customHeight="1" x14ac:dyDescent="0.2">
      <c r="A31" s="185" t="s">
        <v>196</v>
      </c>
      <c r="B31" s="182"/>
      <c r="C31" s="182"/>
      <c r="D31" s="182"/>
      <c r="E31" s="182"/>
      <c r="F31" s="182"/>
      <c r="G31" s="182"/>
    </row>
    <row r="32" spans="1:7" ht="15" customHeight="1" x14ac:dyDescent="0.2">
      <c r="A32" s="185" t="s">
        <v>197</v>
      </c>
      <c r="B32" s="182"/>
      <c r="C32" s="182"/>
      <c r="D32" s="182"/>
      <c r="E32" s="182"/>
      <c r="F32" s="182"/>
      <c r="G32" s="182"/>
    </row>
    <row r="33" spans="1:7" ht="15" x14ac:dyDescent="0.2">
      <c r="A33" s="185" t="s">
        <v>198</v>
      </c>
      <c r="B33" s="116"/>
      <c r="C33" s="116"/>
      <c r="D33" s="116"/>
      <c r="E33" s="116"/>
      <c r="F33" s="116"/>
      <c r="G33" s="116"/>
    </row>
    <row r="34" spans="1:7" ht="15" x14ac:dyDescent="0.2">
      <c r="A34" s="185" t="s">
        <v>199</v>
      </c>
      <c r="B34" s="182"/>
      <c r="C34" s="182"/>
      <c r="D34" s="182"/>
      <c r="E34" s="182"/>
      <c r="F34" s="182"/>
      <c r="G34" s="182"/>
    </row>
    <row r="35" spans="1:7" ht="15" x14ac:dyDescent="0.2">
      <c r="A35" s="185" t="s">
        <v>200</v>
      </c>
      <c r="B35" s="182"/>
      <c r="C35" s="182"/>
      <c r="D35" s="182"/>
      <c r="E35" s="182"/>
      <c r="F35" s="182"/>
      <c r="G35" s="182"/>
    </row>
    <row r="36" spans="1:7" ht="15" x14ac:dyDescent="0.2">
      <c r="A36" s="185" t="s">
        <v>201</v>
      </c>
      <c r="B36" s="182"/>
      <c r="C36" s="182"/>
      <c r="D36" s="182"/>
      <c r="E36" s="182"/>
      <c r="F36" s="182"/>
      <c r="G36" s="182"/>
    </row>
    <row r="37" spans="1:7" ht="15" x14ac:dyDescent="0.2">
      <c r="A37" s="185" t="s">
        <v>202</v>
      </c>
      <c r="B37" s="182"/>
      <c r="C37" s="182"/>
      <c r="D37" s="182"/>
      <c r="E37" s="182"/>
      <c r="F37" s="182"/>
      <c r="G37" s="182"/>
    </row>
    <row r="38" spans="1:7" ht="15" x14ac:dyDescent="0.2">
      <c r="A38" s="185" t="s">
        <v>203</v>
      </c>
      <c r="B38" s="182"/>
      <c r="C38" s="182"/>
      <c r="D38" s="182"/>
      <c r="E38" s="182"/>
      <c r="F38" s="182"/>
      <c r="G38" s="182"/>
    </row>
    <row r="39" spans="1:7" ht="15" x14ac:dyDescent="0.2">
      <c r="A39" s="185" t="s">
        <v>179</v>
      </c>
      <c r="B39" s="182"/>
      <c r="C39" s="182"/>
      <c r="D39" s="182"/>
      <c r="E39" s="182"/>
      <c r="F39" s="182"/>
      <c r="G39" s="182"/>
    </row>
    <row r="40" spans="1:7" x14ac:dyDescent="0.2">
      <c r="B40" s="212"/>
      <c r="C40" s="212"/>
      <c r="D40" s="212"/>
      <c r="E40" s="212"/>
      <c r="F40" s="213"/>
      <c r="G40" s="213"/>
    </row>
    <row r="41" spans="1:7" ht="15" customHeight="1" x14ac:dyDescent="0.2">
      <c r="A41" s="186"/>
      <c r="B41" s="95"/>
      <c r="C41" s="95"/>
      <c r="D41" s="95"/>
      <c r="E41" s="95"/>
      <c r="F41" s="95"/>
      <c r="G41" s="95"/>
    </row>
    <row r="42" spans="1:7" ht="19.5" customHeight="1" x14ac:dyDescent="0.2">
      <c r="A42" s="184" t="s">
        <v>178</v>
      </c>
      <c r="B42" s="181"/>
      <c r="C42" s="181"/>
      <c r="D42" s="181"/>
      <c r="E42" s="181"/>
      <c r="F42" s="181"/>
      <c r="G42" s="181"/>
    </row>
    <row r="43" spans="1:7" ht="19.5" customHeight="1" x14ac:dyDescent="0.2">
      <c r="A43" s="180"/>
      <c r="B43" s="180"/>
      <c r="C43" s="180"/>
      <c r="D43" s="180"/>
      <c r="E43" s="180"/>
      <c r="F43" s="180"/>
      <c r="G43" s="180"/>
    </row>
    <row r="44" spans="1:7" ht="15" customHeight="1" x14ac:dyDescent="0.2">
      <c r="A44" s="271" t="s">
        <v>68</v>
      </c>
      <c r="B44" s="271"/>
      <c r="C44" s="271"/>
      <c r="D44" s="271"/>
      <c r="E44" s="271"/>
      <c r="F44" s="271"/>
      <c r="G44" s="271"/>
    </row>
    <row r="45" spans="1:7" ht="34.5" customHeight="1" x14ac:dyDescent="0.2">
      <c r="A45" s="270" t="s">
        <v>69</v>
      </c>
      <c r="B45" s="270"/>
      <c r="C45" s="270"/>
      <c r="D45" s="270"/>
      <c r="E45" s="270"/>
      <c r="F45" s="270"/>
      <c r="G45" s="270"/>
    </row>
    <row r="46" spans="1:7" ht="76.5" customHeight="1" x14ac:dyDescent="0.2">
      <c r="A46" s="270"/>
      <c r="B46" s="270"/>
      <c r="C46" s="270"/>
      <c r="D46" s="270"/>
      <c r="E46" s="270"/>
      <c r="F46" s="270"/>
      <c r="G46" s="270"/>
    </row>
    <row r="47" spans="1:7" ht="15" customHeight="1" x14ac:dyDescent="0.2">
      <c r="A47" s="270" t="s">
        <v>70</v>
      </c>
      <c r="B47" s="270"/>
      <c r="C47" s="270"/>
      <c r="D47" s="270"/>
      <c r="E47" s="270"/>
      <c r="F47" s="270"/>
      <c r="G47" s="270"/>
    </row>
    <row r="48" spans="1:7" ht="15.75" customHeight="1" x14ac:dyDescent="0.2">
      <c r="A48" s="270"/>
      <c r="B48" s="270"/>
      <c r="C48" s="270"/>
      <c r="D48" s="270"/>
      <c r="E48" s="270"/>
      <c r="F48" s="270"/>
      <c r="G48" s="270"/>
    </row>
    <row r="49" spans="1:7" ht="15" customHeight="1" x14ac:dyDescent="0.2">
      <c r="A49" s="270" t="s">
        <v>204</v>
      </c>
      <c r="B49" s="270"/>
      <c r="C49" s="270"/>
      <c r="D49" s="270"/>
      <c r="E49" s="270"/>
      <c r="F49" s="270"/>
      <c r="G49" s="270"/>
    </row>
    <row r="50" spans="1:7" ht="18.75" customHeight="1" x14ac:dyDescent="0.2">
      <c r="A50" s="270"/>
      <c r="B50" s="270"/>
      <c r="C50" s="270"/>
      <c r="D50" s="270"/>
      <c r="E50" s="270"/>
      <c r="F50" s="270"/>
      <c r="G50" s="270"/>
    </row>
    <row r="51" spans="1:7" ht="15.75" x14ac:dyDescent="0.2">
      <c r="A51" s="271" t="s">
        <v>71</v>
      </c>
      <c r="B51" s="271"/>
      <c r="C51" s="271"/>
      <c r="D51" s="271"/>
      <c r="E51" s="271"/>
      <c r="F51" s="271"/>
      <c r="G51" s="271"/>
    </row>
    <row r="52" spans="1:7" x14ac:dyDescent="0.2">
      <c r="A52" s="270" t="s">
        <v>72</v>
      </c>
      <c r="B52" s="270"/>
      <c r="C52" s="270"/>
      <c r="D52" s="270"/>
      <c r="E52" s="270"/>
      <c r="F52" s="270"/>
      <c r="G52" s="270"/>
    </row>
    <row r="53" spans="1:7" ht="38.25" customHeight="1" x14ac:dyDescent="0.2">
      <c r="A53" s="270"/>
      <c r="B53" s="270"/>
      <c r="C53" s="270"/>
      <c r="D53" s="270"/>
      <c r="E53" s="270"/>
      <c r="F53" s="270"/>
      <c r="G53" s="270"/>
    </row>
    <row r="54" spans="1:7" ht="15" customHeight="1" x14ac:dyDescent="0.2">
      <c r="A54" s="116"/>
      <c r="B54" s="95"/>
      <c r="C54" s="95"/>
      <c r="D54" s="95"/>
      <c r="E54" s="95"/>
    </row>
    <row r="55" spans="1:7" ht="15.75" x14ac:dyDescent="0.2">
      <c r="A55" s="115" t="s">
        <v>73</v>
      </c>
      <c r="B55" s="95"/>
      <c r="C55" s="95"/>
      <c r="D55" s="95"/>
      <c r="E55" s="95"/>
    </row>
    <row r="56" spans="1:7" x14ac:dyDescent="0.2">
      <c r="A56" s="270" t="s">
        <v>218</v>
      </c>
      <c r="B56" s="270"/>
      <c r="C56" s="270"/>
      <c r="D56" s="270"/>
      <c r="E56" s="270"/>
      <c r="F56" s="270"/>
      <c r="G56" s="270"/>
    </row>
    <row r="57" spans="1:7" ht="79.5" customHeight="1" x14ac:dyDescent="0.2">
      <c r="A57" s="270"/>
      <c r="B57" s="270"/>
      <c r="C57" s="270"/>
      <c r="D57" s="270"/>
      <c r="E57" s="270"/>
      <c r="F57" s="270"/>
      <c r="G57" s="270"/>
    </row>
    <row r="58" spans="1:7" ht="15.75" x14ac:dyDescent="0.2">
      <c r="A58" s="271" t="s">
        <v>74</v>
      </c>
      <c r="B58" s="271"/>
      <c r="C58" s="271"/>
      <c r="D58" s="271"/>
      <c r="E58" s="271"/>
      <c r="F58" s="271"/>
      <c r="G58" s="271"/>
    </row>
    <row r="59" spans="1:7" x14ac:dyDescent="0.2">
      <c r="A59" s="270"/>
      <c r="B59" s="270"/>
      <c r="C59" s="270"/>
      <c r="D59" s="270"/>
      <c r="E59" s="270"/>
      <c r="F59" s="270"/>
      <c r="G59" s="270"/>
    </row>
    <row r="60" spans="1:7" ht="22.5" customHeight="1" x14ac:dyDescent="0.2">
      <c r="A60" s="270"/>
      <c r="B60" s="270"/>
      <c r="C60" s="270"/>
      <c r="D60" s="270"/>
      <c r="E60" s="270"/>
      <c r="F60" s="270"/>
      <c r="G60" s="270"/>
    </row>
    <row r="61" spans="1:7" ht="15.75" x14ac:dyDescent="0.2">
      <c r="A61" s="271" t="s">
        <v>75</v>
      </c>
      <c r="B61" s="271"/>
      <c r="C61" s="271"/>
      <c r="D61" s="271"/>
      <c r="E61" s="271"/>
      <c r="F61" s="271"/>
      <c r="G61" s="271"/>
    </row>
    <row r="62" spans="1:7" ht="19.5" customHeight="1" x14ac:dyDescent="0.2">
      <c r="A62" s="279"/>
      <c r="B62" s="279"/>
      <c r="C62" s="279"/>
      <c r="D62" s="279"/>
      <c r="E62" s="279"/>
      <c r="F62" s="279"/>
      <c r="G62" s="279"/>
    </row>
    <row r="63" spans="1:7" ht="29.25" customHeight="1" x14ac:dyDescent="0.2">
      <c r="A63" s="279"/>
      <c r="B63" s="279"/>
      <c r="C63" s="279"/>
      <c r="D63" s="279"/>
      <c r="E63" s="279"/>
      <c r="F63" s="279"/>
      <c r="G63" s="279"/>
    </row>
    <row r="64" spans="1:7" ht="15.75" x14ac:dyDescent="0.2">
      <c r="A64" s="271" t="s">
        <v>76</v>
      </c>
      <c r="B64" s="271"/>
      <c r="C64" s="271"/>
      <c r="D64" s="271"/>
      <c r="E64" s="271"/>
      <c r="F64" s="271"/>
      <c r="G64" s="271"/>
    </row>
    <row r="65" spans="1:7" ht="15.75" customHeight="1" x14ac:dyDescent="0.2">
      <c r="A65" s="270"/>
      <c r="B65" s="270"/>
      <c r="C65" s="270"/>
      <c r="D65" s="270"/>
      <c r="E65" s="270"/>
      <c r="F65" s="270"/>
      <c r="G65" s="270"/>
    </row>
    <row r="66" spans="1:7" ht="23.25" customHeight="1" x14ac:dyDescent="0.2">
      <c r="A66" s="270"/>
      <c r="B66" s="270"/>
      <c r="C66" s="270"/>
      <c r="D66" s="270"/>
      <c r="E66" s="270"/>
      <c r="F66" s="270"/>
      <c r="G66" s="270"/>
    </row>
    <row r="67" spans="1:7" ht="15.75" x14ac:dyDescent="0.2">
      <c r="A67" s="271" t="s">
        <v>77</v>
      </c>
      <c r="B67" s="271"/>
      <c r="C67" s="271"/>
      <c r="D67" s="271"/>
      <c r="E67" s="271"/>
      <c r="F67" s="271"/>
      <c r="G67" s="271"/>
    </row>
    <row r="68" spans="1:7" x14ac:dyDescent="0.2">
      <c r="A68" s="270"/>
      <c r="B68" s="270"/>
      <c r="C68" s="270"/>
      <c r="D68" s="270"/>
      <c r="E68" s="270"/>
      <c r="F68" s="270"/>
      <c r="G68" s="270"/>
    </row>
    <row r="69" spans="1:7" ht="24.75" customHeight="1" x14ac:dyDescent="0.2">
      <c r="A69" s="270"/>
      <c r="B69" s="270"/>
      <c r="C69" s="270"/>
      <c r="D69" s="270"/>
      <c r="E69" s="270"/>
      <c r="F69" s="270"/>
      <c r="G69" s="270"/>
    </row>
    <row r="70" spans="1:7" ht="31.5" customHeight="1" x14ac:dyDescent="0.2">
      <c r="A70" s="270" t="s">
        <v>156</v>
      </c>
      <c r="B70" s="278"/>
      <c r="C70" s="278"/>
      <c r="D70" s="278"/>
      <c r="E70" s="278"/>
      <c r="F70" s="278"/>
      <c r="G70" s="278"/>
    </row>
    <row r="71" spans="1:7" ht="33" customHeight="1" x14ac:dyDescent="0.2">
      <c r="A71" s="270" t="s">
        <v>157</v>
      </c>
      <c r="B71" s="270"/>
      <c r="C71" s="270"/>
      <c r="D71" s="270"/>
      <c r="E71" s="270"/>
      <c r="F71" s="270"/>
      <c r="G71" s="270"/>
    </row>
    <row r="72" spans="1:7" ht="54.75" customHeight="1" x14ac:dyDescent="0.2">
      <c r="A72" s="270" t="s">
        <v>158</v>
      </c>
      <c r="B72" s="270"/>
      <c r="C72" s="270"/>
      <c r="D72" s="270"/>
      <c r="E72" s="270"/>
      <c r="F72" s="270"/>
      <c r="G72" s="270"/>
    </row>
    <row r="73" spans="1:7" ht="38.25" customHeight="1" x14ac:dyDescent="0.2">
      <c r="A73" s="278" t="s">
        <v>159</v>
      </c>
      <c r="B73" s="270"/>
      <c r="C73" s="270"/>
      <c r="D73" s="270"/>
      <c r="E73" s="270"/>
      <c r="F73" s="270"/>
      <c r="G73" s="270"/>
    </row>
    <row r="74" spans="1:7" x14ac:dyDescent="0.2">
      <c r="A74" s="270" t="s">
        <v>160</v>
      </c>
      <c r="B74" s="270"/>
      <c r="C74" s="270"/>
      <c r="D74" s="270"/>
      <c r="E74" s="270"/>
      <c r="F74" s="270"/>
      <c r="G74" s="270"/>
    </row>
    <row r="75" spans="1:7" x14ac:dyDescent="0.2">
      <c r="A75" s="270"/>
      <c r="B75" s="270"/>
      <c r="C75" s="270"/>
      <c r="D75" s="270"/>
      <c r="E75" s="270"/>
      <c r="F75" s="270"/>
      <c r="G75" s="270"/>
    </row>
    <row r="76" spans="1:7" ht="15" x14ac:dyDescent="0.2">
      <c r="A76" s="179"/>
      <c r="B76" s="179"/>
      <c r="C76" s="179"/>
      <c r="D76" s="179"/>
      <c r="E76" s="179"/>
      <c r="F76" s="179"/>
      <c r="G76" s="179"/>
    </row>
    <row r="77" spans="1:7" ht="15" x14ac:dyDescent="0.2">
      <c r="A77" s="116"/>
      <c r="B77" s="95"/>
      <c r="C77" s="95"/>
      <c r="D77" s="95"/>
      <c r="E77" s="95"/>
    </row>
    <row r="78" spans="1:7" ht="15.75" x14ac:dyDescent="0.2">
      <c r="A78" s="115" t="s">
        <v>78</v>
      </c>
      <c r="B78" s="95"/>
      <c r="C78" s="95"/>
      <c r="D78" s="95"/>
      <c r="E78" s="95"/>
    </row>
    <row r="79" spans="1:7" ht="15.75" x14ac:dyDescent="0.2">
      <c r="A79" s="115"/>
      <c r="B79" s="95"/>
      <c r="C79" s="95"/>
      <c r="D79" s="95"/>
      <c r="E79" s="95"/>
    </row>
    <row r="80" spans="1:7" ht="28.5" x14ac:dyDescent="0.2">
      <c r="B80" s="214"/>
      <c r="C80" s="215" t="s">
        <v>79</v>
      </c>
      <c r="D80" s="215" t="s">
        <v>80</v>
      </c>
      <c r="E80" s="215" t="s">
        <v>81</v>
      </c>
    </row>
    <row r="81" spans="1:7" x14ac:dyDescent="0.2">
      <c r="B81" s="216" t="s">
        <v>82</v>
      </c>
      <c r="C81" s="284" t="s">
        <v>83</v>
      </c>
      <c r="D81" s="285"/>
      <c r="E81" s="286"/>
    </row>
    <row r="82" spans="1:7" x14ac:dyDescent="0.2">
      <c r="B82" s="216" t="s">
        <v>84</v>
      </c>
      <c r="C82" s="287"/>
      <c r="D82" s="288"/>
      <c r="E82" s="289"/>
    </row>
    <row r="83" spans="1:7" ht="15.75" x14ac:dyDescent="0.2">
      <c r="A83" s="115"/>
      <c r="B83" s="95"/>
      <c r="C83" s="95"/>
      <c r="D83" s="95"/>
      <c r="E83" s="95"/>
    </row>
    <row r="84" spans="1:7" ht="15.75" x14ac:dyDescent="0.2">
      <c r="A84" s="115"/>
      <c r="B84" s="95"/>
      <c r="C84" s="95"/>
      <c r="D84" s="95"/>
      <c r="E84" s="95"/>
    </row>
    <row r="85" spans="1:7" ht="15.75" x14ac:dyDescent="0.2">
      <c r="A85" s="115" t="s">
        <v>205</v>
      </c>
      <c r="B85" s="95"/>
      <c r="C85" s="95"/>
      <c r="D85" s="95"/>
      <c r="E85" s="95"/>
    </row>
    <row r="86" spans="1:7" ht="15.75" x14ac:dyDescent="0.2">
      <c r="A86" s="115"/>
      <c r="B86" s="95"/>
      <c r="C86" s="95"/>
      <c r="D86" s="95"/>
      <c r="E86" s="95"/>
    </row>
    <row r="87" spans="1:7" ht="42.75" x14ac:dyDescent="0.2">
      <c r="B87" s="214" t="s">
        <v>85</v>
      </c>
      <c r="C87" s="215" t="s">
        <v>86</v>
      </c>
      <c r="D87" s="215" t="s">
        <v>87</v>
      </c>
      <c r="E87" s="215" t="s">
        <v>88</v>
      </c>
      <c r="F87" s="215" t="s">
        <v>89</v>
      </c>
    </row>
    <row r="88" spans="1:7" x14ac:dyDescent="0.2">
      <c r="B88" s="214" t="s">
        <v>90</v>
      </c>
      <c r="C88" s="284" t="s">
        <v>83</v>
      </c>
      <c r="D88" s="285"/>
      <c r="E88" s="285"/>
      <c r="F88" s="286"/>
    </row>
    <row r="89" spans="1:7" x14ac:dyDescent="0.2">
      <c r="B89" s="214" t="s">
        <v>91</v>
      </c>
      <c r="C89" s="287"/>
      <c r="D89" s="288"/>
      <c r="E89" s="288"/>
      <c r="F89" s="289"/>
    </row>
    <row r="90" spans="1:7" ht="15.75" x14ac:dyDescent="0.2">
      <c r="A90" s="115"/>
      <c r="B90" s="95"/>
      <c r="C90" s="95"/>
      <c r="D90" s="95"/>
      <c r="E90" s="95"/>
    </row>
    <row r="91" spans="1:7" ht="15.75" x14ac:dyDescent="0.2">
      <c r="A91" s="115"/>
      <c r="B91" s="95"/>
      <c r="C91" s="95"/>
      <c r="D91" s="95"/>
      <c r="E91" s="95"/>
    </row>
    <row r="92" spans="1:7" ht="15.75" x14ac:dyDescent="0.2">
      <c r="A92" s="271" t="s">
        <v>206</v>
      </c>
      <c r="B92" s="271"/>
      <c r="C92" s="271"/>
      <c r="D92" s="271"/>
      <c r="E92" s="271"/>
      <c r="F92" s="271"/>
      <c r="G92" s="271"/>
    </row>
    <row r="93" spans="1:7" ht="15.75" x14ac:dyDescent="0.2">
      <c r="A93" s="115" t="s">
        <v>83</v>
      </c>
      <c r="B93" s="95"/>
      <c r="C93" s="95"/>
      <c r="D93" s="95"/>
      <c r="E93" s="95"/>
    </row>
    <row r="94" spans="1:7" ht="15.75" x14ac:dyDescent="0.2">
      <c r="A94" s="115"/>
      <c r="B94" s="95"/>
      <c r="C94" s="95"/>
      <c r="D94" s="95"/>
      <c r="E94" s="95"/>
    </row>
    <row r="95" spans="1:7" ht="15.75" x14ac:dyDescent="0.2">
      <c r="A95" s="276" t="s">
        <v>207</v>
      </c>
      <c r="B95" s="276"/>
      <c r="C95" s="276"/>
      <c r="D95" s="276"/>
      <c r="E95" s="276"/>
      <c r="F95" s="276"/>
      <c r="G95" s="276"/>
    </row>
    <row r="96" spans="1:7" ht="15.75" x14ac:dyDescent="0.2">
      <c r="A96" s="115"/>
      <c r="B96" s="95"/>
      <c r="C96" s="95"/>
      <c r="D96" s="95"/>
      <c r="E96" s="95"/>
    </row>
    <row r="97" spans="1:7" x14ac:dyDescent="0.2">
      <c r="A97" s="275" t="s">
        <v>208</v>
      </c>
      <c r="B97" s="275"/>
      <c r="C97" s="275"/>
      <c r="D97" s="275"/>
      <c r="E97" s="275"/>
      <c r="F97" s="275"/>
      <c r="G97" s="275"/>
    </row>
    <row r="98" spans="1:7" ht="37.5" customHeight="1" x14ac:dyDescent="0.2">
      <c r="A98" s="275"/>
      <c r="B98" s="275"/>
      <c r="C98" s="275"/>
      <c r="D98" s="275"/>
      <c r="E98" s="275"/>
      <c r="F98" s="275"/>
      <c r="G98" s="275"/>
    </row>
    <row r="99" spans="1:7" x14ac:dyDescent="0.2">
      <c r="A99" s="275" t="s">
        <v>209</v>
      </c>
      <c r="B99" s="275"/>
      <c r="C99" s="275"/>
      <c r="D99" s="275"/>
      <c r="E99" s="275"/>
      <c r="F99" s="275"/>
      <c r="G99" s="275"/>
    </row>
    <row r="100" spans="1:7" ht="37.5" customHeight="1" x14ac:dyDescent="0.2">
      <c r="A100" s="275"/>
      <c r="B100" s="275"/>
      <c r="C100" s="275"/>
      <c r="D100" s="275"/>
      <c r="E100" s="275"/>
      <c r="F100" s="275"/>
      <c r="G100" s="275"/>
    </row>
    <row r="101" spans="1:7" x14ac:dyDescent="0.2">
      <c r="A101" s="275" t="s">
        <v>210</v>
      </c>
      <c r="B101" s="275"/>
      <c r="C101" s="275"/>
      <c r="D101" s="275"/>
      <c r="E101" s="275"/>
      <c r="F101" s="275"/>
      <c r="G101" s="275"/>
    </row>
    <row r="102" spans="1:7" ht="25.5" customHeight="1" x14ac:dyDescent="0.2">
      <c r="A102" s="275"/>
      <c r="B102" s="275"/>
      <c r="C102" s="275"/>
      <c r="D102" s="275"/>
      <c r="E102" s="275"/>
      <c r="F102" s="275"/>
      <c r="G102" s="275"/>
    </row>
    <row r="103" spans="1:7" ht="15.75" x14ac:dyDescent="0.2">
      <c r="A103" s="115"/>
      <c r="B103" s="95"/>
      <c r="C103" s="95"/>
      <c r="D103" s="95"/>
      <c r="E103" s="95"/>
    </row>
    <row r="104" spans="1:7" ht="45" x14ac:dyDescent="0.2">
      <c r="B104" s="217" t="s">
        <v>92</v>
      </c>
      <c r="C104" s="217" t="s">
        <v>93</v>
      </c>
      <c r="D104" s="217" t="s">
        <v>94</v>
      </c>
      <c r="E104" s="95"/>
    </row>
    <row r="105" spans="1:7" x14ac:dyDescent="0.2">
      <c r="B105" s="214" t="s">
        <v>95</v>
      </c>
      <c r="C105" s="218"/>
      <c r="D105" s="218"/>
      <c r="E105" s="95"/>
    </row>
    <row r="106" spans="1:7" x14ac:dyDescent="0.2">
      <c r="B106" s="214" t="s">
        <v>153</v>
      </c>
      <c r="C106" s="218"/>
      <c r="D106" s="218"/>
      <c r="E106" s="95"/>
    </row>
    <row r="107" spans="1:7" x14ac:dyDescent="0.2">
      <c r="B107" s="214" t="s">
        <v>96</v>
      </c>
      <c r="C107" s="218"/>
      <c r="D107" s="218"/>
      <c r="E107" s="95"/>
    </row>
    <row r="108" spans="1:7" ht="15" x14ac:dyDescent="0.2">
      <c r="B108" s="219" t="s">
        <v>97</v>
      </c>
      <c r="C108" s="220">
        <f>+SUM(C105:C107)</f>
        <v>0</v>
      </c>
      <c r="D108" s="220">
        <f>+SUM(D105:D107)</f>
        <v>0</v>
      </c>
      <c r="E108" s="95"/>
    </row>
    <row r="109" spans="1:7" ht="15.75" x14ac:dyDescent="0.2">
      <c r="A109" s="115"/>
      <c r="B109" s="95"/>
      <c r="C109" s="95"/>
      <c r="D109" s="95"/>
      <c r="E109" s="95"/>
    </row>
    <row r="110" spans="1:7" ht="15.75" x14ac:dyDescent="0.2">
      <c r="A110" s="115"/>
      <c r="B110" s="95"/>
      <c r="C110" s="95"/>
      <c r="D110" s="95"/>
      <c r="E110" s="95"/>
    </row>
    <row r="111" spans="1:7" ht="15.75" x14ac:dyDescent="0.2">
      <c r="A111" s="115"/>
      <c r="B111" s="95"/>
      <c r="C111" s="95"/>
      <c r="D111" s="95"/>
      <c r="E111" s="95"/>
    </row>
    <row r="112" spans="1:7" ht="15.75" x14ac:dyDescent="0.2">
      <c r="A112" s="115" t="s">
        <v>211</v>
      </c>
      <c r="B112" s="95"/>
      <c r="C112" s="95"/>
      <c r="D112" s="95"/>
      <c r="E112" s="95"/>
    </row>
    <row r="113" spans="1:5" ht="15.75" x14ac:dyDescent="0.2">
      <c r="A113" s="115"/>
      <c r="B113" s="95"/>
      <c r="C113" s="95"/>
      <c r="D113" s="95"/>
      <c r="E113" s="95"/>
    </row>
    <row r="114" spans="1:5" ht="15.75" x14ac:dyDescent="0.2">
      <c r="A114" s="115"/>
      <c r="B114" s="95"/>
      <c r="C114" s="95"/>
      <c r="D114" s="95"/>
      <c r="E114" s="95"/>
    </row>
    <row r="115" spans="1:5" ht="45" x14ac:dyDescent="0.2">
      <c r="B115" s="221" t="s">
        <v>98</v>
      </c>
      <c r="C115" s="217" t="s">
        <v>99</v>
      </c>
      <c r="D115" s="217" t="s">
        <v>100</v>
      </c>
      <c r="E115" s="217" t="s">
        <v>101</v>
      </c>
    </row>
    <row r="116" spans="1:5" ht="15" x14ac:dyDescent="0.2">
      <c r="B116" s="219" t="s">
        <v>102</v>
      </c>
      <c r="C116" s="220"/>
      <c r="D116" s="222"/>
      <c r="E116" s="220"/>
    </row>
    <row r="117" spans="1:5" x14ac:dyDescent="0.2">
      <c r="B117" s="214" t="s">
        <v>103</v>
      </c>
      <c r="C117" s="218"/>
      <c r="D117" s="218"/>
      <c r="E117" s="218"/>
    </row>
    <row r="118" spans="1:5" x14ac:dyDescent="0.2">
      <c r="B118" s="214" t="s">
        <v>104</v>
      </c>
      <c r="C118" s="218"/>
      <c r="D118" s="218"/>
      <c r="E118" s="218"/>
    </row>
    <row r="119" spans="1:5" x14ac:dyDescent="0.2">
      <c r="B119" s="214" t="s">
        <v>105</v>
      </c>
      <c r="C119" s="218"/>
      <c r="D119" s="218"/>
      <c r="E119" s="218"/>
    </row>
    <row r="120" spans="1:5" ht="15" x14ac:dyDescent="0.2">
      <c r="B120" s="219" t="s">
        <v>106</v>
      </c>
      <c r="C120" s="220"/>
      <c r="D120" s="220"/>
      <c r="E120" s="220"/>
    </row>
    <row r="121" spans="1:5" x14ac:dyDescent="0.2">
      <c r="B121" s="214" t="s">
        <v>107</v>
      </c>
      <c r="C121" s="218"/>
      <c r="D121" s="218"/>
      <c r="E121" s="218"/>
    </row>
    <row r="122" spans="1:5" x14ac:dyDescent="0.2">
      <c r="B122" s="214" t="s">
        <v>108</v>
      </c>
      <c r="C122" s="218"/>
      <c r="D122" s="218"/>
      <c r="E122" s="218"/>
    </row>
    <row r="123" spans="1:5" x14ac:dyDescent="0.2">
      <c r="B123" s="214" t="s">
        <v>109</v>
      </c>
      <c r="C123" s="218"/>
      <c r="D123" s="218"/>
      <c r="E123" s="218"/>
    </row>
    <row r="124" spans="1:5" ht="15" x14ac:dyDescent="0.25">
      <c r="B124" s="219" t="s">
        <v>110</v>
      </c>
      <c r="C124" s="220"/>
      <c r="D124" s="223"/>
      <c r="E124" s="220"/>
    </row>
    <row r="125" spans="1:5" x14ac:dyDescent="0.2">
      <c r="B125" s="214" t="s">
        <v>111</v>
      </c>
      <c r="C125" s="218"/>
      <c r="D125" s="218"/>
      <c r="E125" s="218"/>
    </row>
    <row r="126" spans="1:5" x14ac:dyDescent="0.2">
      <c r="B126" s="214" t="s">
        <v>112</v>
      </c>
      <c r="C126" s="218"/>
      <c r="D126" s="218"/>
      <c r="E126" s="218"/>
    </row>
    <row r="127" spans="1:5" x14ac:dyDescent="0.2">
      <c r="B127" s="214" t="s">
        <v>113</v>
      </c>
      <c r="C127" s="218"/>
      <c r="D127" s="218"/>
      <c r="E127" s="218"/>
    </row>
    <row r="128" spans="1:5" ht="15" x14ac:dyDescent="0.25">
      <c r="B128" s="219" t="s">
        <v>114</v>
      </c>
      <c r="C128" s="220"/>
      <c r="D128" s="223"/>
      <c r="E128" s="220"/>
    </row>
    <row r="129" spans="1:6" x14ac:dyDescent="0.2">
      <c r="B129" s="214" t="s">
        <v>115</v>
      </c>
      <c r="C129" s="218"/>
      <c r="D129" s="218"/>
      <c r="E129" s="218"/>
    </row>
    <row r="130" spans="1:6" x14ac:dyDescent="0.2">
      <c r="B130" s="214" t="s">
        <v>116</v>
      </c>
      <c r="C130" s="218"/>
      <c r="D130" s="218"/>
      <c r="E130" s="218"/>
    </row>
    <row r="131" spans="1:6" x14ac:dyDescent="0.2">
      <c r="B131" s="214" t="s">
        <v>117</v>
      </c>
      <c r="C131" s="218"/>
      <c r="D131" s="218"/>
      <c r="E131" s="218"/>
    </row>
    <row r="132" spans="1:6" ht="15.75" x14ac:dyDescent="0.2">
      <c r="A132" s="115"/>
      <c r="B132" s="95"/>
      <c r="C132" s="95"/>
      <c r="D132" s="95"/>
      <c r="E132" s="95"/>
    </row>
    <row r="133" spans="1:6" ht="15.75" x14ac:dyDescent="0.2">
      <c r="A133" s="115"/>
      <c r="B133" s="95"/>
      <c r="C133" s="95"/>
      <c r="D133" s="95"/>
      <c r="E133" s="95"/>
    </row>
    <row r="134" spans="1:6" ht="15.75" x14ac:dyDescent="0.2">
      <c r="A134" s="115" t="s">
        <v>118</v>
      </c>
      <c r="B134" s="95"/>
      <c r="C134" s="95"/>
      <c r="D134" s="95"/>
      <c r="E134" s="95"/>
    </row>
    <row r="135" spans="1:6" ht="15.75" x14ac:dyDescent="0.2">
      <c r="A135" s="115"/>
      <c r="B135" s="95"/>
      <c r="C135" s="95"/>
      <c r="D135" s="95"/>
      <c r="E135" s="95"/>
    </row>
    <row r="136" spans="1:6" ht="15.75" x14ac:dyDescent="0.2">
      <c r="A136" s="115" t="s">
        <v>119</v>
      </c>
      <c r="B136" s="95"/>
      <c r="C136" s="95"/>
      <c r="D136" s="95"/>
      <c r="E136" s="95"/>
    </row>
    <row r="137" spans="1:6" x14ac:dyDescent="0.2">
      <c r="A137" s="270" t="s">
        <v>120</v>
      </c>
      <c r="B137" s="270"/>
      <c r="C137" s="270"/>
      <c r="D137" s="270"/>
      <c r="E137" s="270"/>
      <c r="F137" s="270"/>
    </row>
    <row r="138" spans="1:6" ht="21" customHeight="1" x14ac:dyDescent="0.2">
      <c r="A138" s="270"/>
      <c r="B138" s="270"/>
      <c r="C138" s="270"/>
      <c r="D138" s="270"/>
      <c r="E138" s="270"/>
      <c r="F138" s="270"/>
    </row>
    <row r="139" spans="1:6" ht="15" x14ac:dyDescent="0.2">
      <c r="B139" s="290" t="s">
        <v>38</v>
      </c>
      <c r="C139" s="291"/>
      <c r="D139" s="292"/>
      <c r="E139" s="95"/>
    </row>
    <row r="140" spans="1:6" ht="30" x14ac:dyDescent="0.2">
      <c r="B140" s="221" t="s">
        <v>17</v>
      </c>
      <c r="C140" s="217" t="s">
        <v>188</v>
      </c>
      <c r="D140" s="217" t="s">
        <v>189</v>
      </c>
      <c r="E140" s="95"/>
    </row>
    <row r="141" spans="1:6" x14ac:dyDescent="0.2">
      <c r="B141" s="214"/>
      <c r="C141" s="214"/>
      <c r="D141" s="214"/>
      <c r="E141" s="95"/>
    </row>
    <row r="142" spans="1:6" x14ac:dyDescent="0.2">
      <c r="B142" s="214" t="s">
        <v>149</v>
      </c>
      <c r="C142" s="224"/>
      <c r="D142" s="224"/>
      <c r="E142" s="95"/>
    </row>
    <row r="143" spans="1:6" x14ac:dyDescent="0.2">
      <c r="B143" s="214" t="s">
        <v>150</v>
      </c>
      <c r="C143" s="224"/>
      <c r="D143" s="224"/>
      <c r="E143" s="95"/>
      <c r="F143" s="225"/>
    </row>
    <row r="144" spans="1:6" x14ac:dyDescent="0.2">
      <c r="B144" s="214" t="s">
        <v>121</v>
      </c>
      <c r="C144" s="224"/>
      <c r="D144" s="224"/>
      <c r="E144" s="95"/>
    </row>
    <row r="145" spans="1:6" ht="15" x14ac:dyDescent="0.2">
      <c r="B145" s="219" t="s">
        <v>97</v>
      </c>
      <c r="C145" s="226"/>
      <c r="D145" s="226"/>
      <c r="E145" s="95"/>
    </row>
    <row r="146" spans="1:6" ht="15" x14ac:dyDescent="0.2">
      <c r="B146" s="227"/>
      <c r="C146" s="228"/>
      <c r="D146" s="228"/>
      <c r="E146" s="95"/>
    </row>
    <row r="147" spans="1:6" ht="15.75" x14ac:dyDescent="0.2">
      <c r="A147" s="115"/>
      <c r="B147" s="95"/>
      <c r="C147" s="95"/>
      <c r="D147" s="95"/>
      <c r="E147" s="95"/>
    </row>
    <row r="148" spans="1:6" ht="15.75" x14ac:dyDescent="0.2">
      <c r="A148" s="271" t="s">
        <v>125</v>
      </c>
      <c r="B148" s="271"/>
      <c r="C148" s="271"/>
      <c r="D148" s="271"/>
      <c r="E148" s="271"/>
      <c r="F148" s="271"/>
    </row>
    <row r="149" spans="1:6" ht="15" x14ac:dyDescent="0.2">
      <c r="A149" s="229"/>
      <c r="B149" s="95"/>
      <c r="C149" s="95"/>
      <c r="D149" s="95"/>
      <c r="E149" s="95"/>
    </row>
    <row r="150" spans="1:6" x14ac:dyDescent="0.2">
      <c r="A150" s="230" t="s">
        <v>148</v>
      </c>
      <c r="B150" s="231"/>
      <c r="C150" s="95"/>
      <c r="D150" s="95"/>
      <c r="E150" s="95"/>
    </row>
    <row r="151" spans="1:6" ht="15.75" x14ac:dyDescent="0.2">
      <c r="A151" s="115"/>
      <c r="B151" s="95"/>
      <c r="C151" s="95"/>
      <c r="D151" s="95"/>
      <c r="E151" s="95"/>
    </row>
    <row r="152" spans="1:6" ht="15.75" x14ac:dyDescent="0.2">
      <c r="A152" s="115" t="s">
        <v>122</v>
      </c>
      <c r="B152" s="95"/>
      <c r="C152" s="95"/>
      <c r="D152" s="95"/>
      <c r="E152" s="95"/>
    </row>
    <row r="153" spans="1:6" ht="15.75" x14ac:dyDescent="0.2">
      <c r="A153" s="115"/>
      <c r="B153" s="95"/>
      <c r="C153" s="95"/>
      <c r="D153" s="95"/>
      <c r="E153" s="95"/>
    </row>
    <row r="154" spans="1:6" ht="30" x14ac:dyDescent="0.2">
      <c r="B154" s="221" t="s">
        <v>92</v>
      </c>
      <c r="C154" s="217" t="s">
        <v>79</v>
      </c>
      <c r="D154" s="217" t="s">
        <v>80</v>
      </c>
      <c r="E154" s="95"/>
    </row>
    <row r="155" spans="1:6" ht="15" customHeight="1" x14ac:dyDescent="0.2">
      <c r="B155" s="214"/>
      <c r="C155" s="280" t="s">
        <v>123</v>
      </c>
      <c r="D155" s="281"/>
      <c r="E155" s="95"/>
    </row>
    <row r="156" spans="1:6" x14ac:dyDescent="0.2">
      <c r="B156" s="214"/>
      <c r="C156" s="282"/>
      <c r="D156" s="283"/>
      <c r="E156" s="95"/>
    </row>
    <row r="157" spans="1:6" ht="15" x14ac:dyDescent="0.2">
      <c r="B157" s="221" t="s">
        <v>97</v>
      </c>
      <c r="C157" s="214"/>
      <c r="D157" s="214"/>
      <c r="E157" s="95"/>
    </row>
    <row r="158" spans="1:6" ht="15.75" x14ac:dyDescent="0.2">
      <c r="A158" s="115"/>
      <c r="B158" s="95"/>
      <c r="C158" s="95"/>
      <c r="D158" s="95"/>
      <c r="E158" s="95"/>
    </row>
    <row r="159" spans="1:6" ht="15" x14ac:dyDescent="0.2">
      <c r="A159" s="229"/>
      <c r="B159" s="95"/>
      <c r="C159" s="95"/>
      <c r="D159" s="95"/>
      <c r="E159" s="95"/>
    </row>
    <row r="160" spans="1:6" ht="15.75" x14ac:dyDescent="0.2">
      <c r="A160" s="115" t="s">
        <v>124</v>
      </c>
      <c r="B160" s="95"/>
      <c r="C160" s="95"/>
      <c r="D160" s="95"/>
      <c r="E160" s="95"/>
    </row>
    <row r="161" spans="1:5" ht="15" x14ac:dyDescent="0.2">
      <c r="A161" s="229"/>
      <c r="B161" s="95"/>
      <c r="C161" s="95"/>
      <c r="D161" s="95"/>
      <c r="E161" s="95"/>
    </row>
    <row r="162" spans="1:5" ht="30" x14ac:dyDescent="0.2">
      <c r="B162" s="217" t="s">
        <v>92</v>
      </c>
      <c r="C162" s="217" t="s">
        <v>79</v>
      </c>
      <c r="D162" s="217" t="s">
        <v>80</v>
      </c>
      <c r="E162" s="95"/>
    </row>
    <row r="163" spans="1:5" x14ac:dyDescent="0.2">
      <c r="B163" s="214" t="s">
        <v>30</v>
      </c>
      <c r="C163" s="232"/>
      <c r="D163" s="232"/>
      <c r="E163" s="95"/>
    </row>
    <row r="164" spans="1:5" x14ac:dyDescent="0.2">
      <c r="B164" s="214"/>
      <c r="C164" s="233"/>
      <c r="D164" s="233"/>
      <c r="E164" s="95"/>
    </row>
    <row r="165" spans="1:5" ht="15" x14ac:dyDescent="0.2">
      <c r="B165" s="221" t="s">
        <v>97</v>
      </c>
      <c r="C165" s="234"/>
      <c r="D165" s="234"/>
      <c r="E165" s="95"/>
    </row>
    <row r="166" spans="1:5" x14ac:dyDescent="0.2">
      <c r="A166" s="235"/>
      <c r="B166" s="95"/>
      <c r="C166" s="95"/>
      <c r="D166" s="95"/>
      <c r="E166" s="95"/>
    </row>
    <row r="168" spans="1:5" ht="15.75" x14ac:dyDescent="0.25">
      <c r="A168" s="120" t="s">
        <v>190</v>
      </c>
    </row>
    <row r="170" spans="1:5" x14ac:dyDescent="0.2">
      <c r="A170" s="275"/>
      <c r="B170" s="275"/>
      <c r="C170" s="275"/>
      <c r="D170" s="275"/>
      <c r="E170" s="275"/>
    </row>
    <row r="171" spans="1:5" x14ac:dyDescent="0.2">
      <c r="A171" s="275"/>
      <c r="B171" s="275"/>
      <c r="C171" s="275"/>
      <c r="D171" s="275"/>
      <c r="E171" s="275"/>
    </row>
    <row r="172" spans="1:5" x14ac:dyDescent="0.2">
      <c r="A172" s="275"/>
      <c r="B172" s="275"/>
      <c r="C172" s="275"/>
      <c r="D172" s="275"/>
      <c r="E172" s="275"/>
    </row>
    <row r="173" spans="1:5" x14ac:dyDescent="0.2">
      <c r="A173" s="275"/>
      <c r="B173" s="275"/>
      <c r="C173" s="275"/>
      <c r="D173" s="275"/>
      <c r="E173" s="275"/>
    </row>
    <row r="174" spans="1:5" x14ac:dyDescent="0.2">
      <c r="A174" s="275"/>
      <c r="B174" s="275"/>
      <c r="C174" s="275"/>
      <c r="D174" s="275"/>
      <c r="E174" s="275"/>
    </row>
    <row r="175" spans="1:5" x14ac:dyDescent="0.2">
      <c r="A175" s="275"/>
      <c r="B175" s="275"/>
      <c r="C175" s="275"/>
      <c r="D175" s="275"/>
      <c r="E175" s="275"/>
    </row>
    <row r="176" spans="1:5" x14ac:dyDescent="0.2">
      <c r="A176" s="275"/>
      <c r="B176" s="275"/>
      <c r="C176" s="275"/>
      <c r="D176" s="275"/>
      <c r="E176" s="275"/>
    </row>
    <row r="177" spans="1:5" x14ac:dyDescent="0.2">
      <c r="A177" s="275"/>
      <c r="B177" s="275"/>
      <c r="C177" s="275"/>
      <c r="D177" s="275"/>
      <c r="E177" s="275"/>
    </row>
    <row r="178" spans="1:5" x14ac:dyDescent="0.2">
      <c r="A178" s="275"/>
      <c r="B178" s="275"/>
      <c r="C178" s="275"/>
      <c r="D178" s="275"/>
      <c r="E178" s="275"/>
    </row>
    <row r="179" spans="1:5" x14ac:dyDescent="0.2">
      <c r="A179" s="275"/>
      <c r="B179" s="275"/>
      <c r="C179" s="275"/>
      <c r="D179" s="275"/>
      <c r="E179" s="275"/>
    </row>
    <row r="180" spans="1:5" x14ac:dyDescent="0.2">
      <c r="A180" s="275"/>
      <c r="B180" s="275"/>
      <c r="C180" s="275"/>
      <c r="D180" s="275"/>
      <c r="E180" s="275"/>
    </row>
    <row r="181" spans="1:5" x14ac:dyDescent="0.2">
      <c r="A181" s="275"/>
      <c r="B181" s="275"/>
      <c r="C181" s="275"/>
      <c r="D181" s="275"/>
      <c r="E181" s="275"/>
    </row>
    <row r="182" spans="1:5" x14ac:dyDescent="0.2">
      <c r="A182" s="275"/>
      <c r="B182" s="275"/>
      <c r="C182" s="275"/>
      <c r="D182" s="275"/>
      <c r="E182" s="275"/>
    </row>
    <row r="183" spans="1:5" x14ac:dyDescent="0.2">
      <c r="A183" s="275"/>
      <c r="B183" s="275"/>
      <c r="C183" s="275"/>
      <c r="D183" s="275"/>
      <c r="E183" s="275"/>
    </row>
    <row r="184" spans="1:5" x14ac:dyDescent="0.2">
      <c r="A184" s="275"/>
      <c r="B184" s="275"/>
      <c r="C184" s="275"/>
      <c r="D184" s="275"/>
      <c r="E184" s="275"/>
    </row>
    <row r="185" spans="1:5" x14ac:dyDescent="0.2">
      <c r="A185" s="275"/>
      <c r="B185" s="275"/>
      <c r="C185" s="275"/>
      <c r="D185" s="275"/>
      <c r="E185" s="275"/>
    </row>
    <row r="186" spans="1:5" x14ac:dyDescent="0.2">
      <c r="A186" s="275"/>
      <c r="B186" s="275"/>
      <c r="C186" s="275"/>
      <c r="D186" s="275"/>
      <c r="E186" s="275"/>
    </row>
    <row r="187" spans="1:5" x14ac:dyDescent="0.2">
      <c r="A187" s="275"/>
      <c r="B187" s="275"/>
      <c r="C187" s="275"/>
      <c r="D187" s="275"/>
      <c r="E187" s="275"/>
    </row>
    <row r="188" spans="1:5" x14ac:dyDescent="0.2">
      <c r="A188" s="275"/>
      <c r="B188" s="275"/>
      <c r="C188" s="275"/>
      <c r="D188" s="275"/>
      <c r="E188" s="275"/>
    </row>
    <row r="189" spans="1:5" x14ac:dyDescent="0.2">
      <c r="A189" s="275"/>
      <c r="B189" s="275"/>
      <c r="C189" s="275"/>
      <c r="D189" s="275"/>
      <c r="E189" s="275"/>
    </row>
    <row r="190" spans="1:5" x14ac:dyDescent="0.2">
      <c r="A190" s="275"/>
      <c r="B190" s="275"/>
      <c r="C190" s="275"/>
      <c r="D190" s="275"/>
      <c r="E190" s="275"/>
    </row>
    <row r="191" spans="1:5" x14ac:dyDescent="0.2">
      <c r="A191" s="275"/>
      <c r="B191" s="275"/>
      <c r="C191" s="275"/>
      <c r="D191" s="275"/>
      <c r="E191" s="275"/>
    </row>
  </sheetData>
  <mergeCells count="58">
    <mergeCell ref="A71:G71"/>
    <mergeCell ref="A72:G72"/>
    <mergeCell ref="A148:F148"/>
    <mergeCell ref="C155:D156"/>
    <mergeCell ref="A74:G75"/>
    <mergeCell ref="C81:E82"/>
    <mergeCell ref="C88:F89"/>
    <mergeCell ref="A92:G92"/>
    <mergeCell ref="A95:G95"/>
    <mergeCell ref="A97:G98"/>
    <mergeCell ref="A99:G100"/>
    <mergeCell ref="A101:G102"/>
    <mergeCell ref="A137:F138"/>
    <mergeCell ref="B139:D139"/>
    <mergeCell ref="A64:G64"/>
    <mergeCell ref="A65:G66"/>
    <mergeCell ref="A67:G67"/>
    <mergeCell ref="A68:G69"/>
    <mergeCell ref="A70:G70"/>
    <mergeCell ref="A170:E191"/>
    <mergeCell ref="A56:G57"/>
    <mergeCell ref="A2:G2"/>
    <mergeCell ref="A3:G3"/>
    <mergeCell ref="A4:G4"/>
    <mergeCell ref="A5:G5"/>
    <mergeCell ref="A45:G46"/>
    <mergeCell ref="A47:G48"/>
    <mergeCell ref="A49:G50"/>
    <mergeCell ref="A51:G51"/>
    <mergeCell ref="A52:G53"/>
    <mergeCell ref="A73:G73"/>
    <mergeCell ref="A58:G58"/>
    <mergeCell ref="A59:G60"/>
    <mergeCell ref="A61:G61"/>
    <mergeCell ref="A62:G63"/>
    <mergeCell ref="A15:G15"/>
    <mergeCell ref="A16:G16"/>
    <mergeCell ref="A17:G17"/>
    <mergeCell ref="A6:G6"/>
    <mergeCell ref="A7:G7"/>
    <mergeCell ref="A11:G11"/>
    <mergeCell ref="A12:G12"/>
    <mergeCell ref="A8:G8"/>
    <mergeCell ref="A10:G10"/>
    <mergeCell ref="A13:G13"/>
    <mergeCell ref="A14:G14"/>
    <mergeCell ref="A44:G44"/>
    <mergeCell ref="A28:G28"/>
    <mergeCell ref="A23:G23"/>
    <mergeCell ref="A24:G24"/>
    <mergeCell ref="A25:G25"/>
    <mergeCell ref="A26:G26"/>
    <mergeCell ref="A27:G27"/>
    <mergeCell ref="A18:G18"/>
    <mergeCell ref="A19:G19"/>
    <mergeCell ref="A20:G20"/>
    <mergeCell ref="A21:G21"/>
    <mergeCell ref="A22:G22"/>
  </mergeCells>
  <hyperlinks>
    <hyperlink ref="A150" location="'6'!A1" display="Ver Cuadro" xr:uid="{00000000-0004-0000-0600-000000000000}"/>
  </hyperlinks>
  <pageMargins left="0.35539215686274511"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5"/>
  <sheetViews>
    <sheetView showGridLines="0" zoomScale="70" zoomScaleNormal="70" workbookViewId="0">
      <pane ySplit="4" topLeftCell="A5" activePane="bottomLeft" state="frozen"/>
      <selection pane="bottomLeft" activeCell="A3" sqref="A3"/>
    </sheetView>
  </sheetViews>
  <sheetFormatPr baseColWidth="10" defaultColWidth="11.42578125" defaultRowHeight="14.25" x14ac:dyDescent="0.2"/>
  <cols>
    <col min="1" max="1" width="24.42578125" style="51" customWidth="1"/>
    <col min="2" max="2" width="47.85546875" style="51" bestFit="1" customWidth="1"/>
    <col min="3" max="3" width="23.85546875" style="51" bestFit="1" customWidth="1"/>
    <col min="4" max="4" width="13.28515625" style="51" customWidth="1"/>
    <col min="5" max="5" width="19.7109375" style="51" customWidth="1"/>
    <col min="6" max="6" width="22.140625" style="51" bestFit="1" customWidth="1"/>
    <col min="7" max="7" width="11.42578125" style="51" bestFit="1" customWidth="1"/>
    <col min="8" max="9" width="17.140625" style="51" bestFit="1" customWidth="1"/>
    <col min="10" max="10" width="21.28515625" style="51" bestFit="1" customWidth="1"/>
    <col min="11" max="11" width="17.140625" style="51" bestFit="1" customWidth="1"/>
    <col min="12" max="16384" width="11.42578125" style="51"/>
  </cols>
  <sheetData>
    <row r="1" spans="1:15" ht="15" x14ac:dyDescent="0.25">
      <c r="A1" s="293" t="s">
        <v>126</v>
      </c>
      <c r="B1" s="293"/>
    </row>
    <row r="2" spans="1:15" ht="18" x14ac:dyDescent="0.25">
      <c r="A2" s="294" t="str">
        <f>+"COMPOSICIÓN DE LAS INVERSIONES DEL FONDO DE INVERSIÓN IN VENTURE CAPITAL FUND GUARANÍES CORRESPONDIENTE AL "&amp;UPPER(TEXT(Indice!$N$3,"DD \D\E MMMM \D\E AAAA"))</f>
        <v>COMPOSICIÓN DE LAS INVERSIONES DEL FONDO DE INVERSIÓN IN VENTURE CAPITAL FUND GUARANÍES CORRESPONDIENTE AL 31 DE MARZO DE 2021</v>
      </c>
      <c r="B2" s="295"/>
      <c r="C2" s="295"/>
      <c r="D2" s="295"/>
      <c r="E2" s="295"/>
      <c r="F2" s="295"/>
      <c r="G2" s="295"/>
      <c r="H2" s="295"/>
      <c r="I2" s="295"/>
    </row>
    <row r="3" spans="1:15" ht="15" customHeight="1" x14ac:dyDescent="0.2"/>
    <row r="4" spans="1:15" ht="67.5" x14ac:dyDescent="0.2">
      <c r="A4" s="236" t="s">
        <v>127</v>
      </c>
      <c r="B4" s="236" t="s">
        <v>128</v>
      </c>
      <c r="C4" s="236" t="s">
        <v>133</v>
      </c>
      <c r="D4" s="236" t="s">
        <v>134</v>
      </c>
      <c r="E4" s="237" t="s">
        <v>135</v>
      </c>
      <c r="F4" s="236" t="s">
        <v>129</v>
      </c>
      <c r="G4" s="236" t="s">
        <v>136</v>
      </c>
      <c r="H4" s="236" t="s">
        <v>137</v>
      </c>
      <c r="I4" s="236" t="s">
        <v>138</v>
      </c>
      <c r="J4" s="236" t="s">
        <v>139</v>
      </c>
      <c r="K4" s="236" t="s">
        <v>140</v>
      </c>
      <c r="L4" s="236" t="s">
        <v>141</v>
      </c>
      <c r="M4" s="236" t="s">
        <v>142</v>
      </c>
      <c r="N4" s="236" t="s">
        <v>143</v>
      </c>
      <c r="O4" s="236" t="s">
        <v>144</v>
      </c>
    </row>
    <row r="5" spans="1:15" ht="16.5" customHeight="1" x14ac:dyDescent="0.2">
      <c r="A5" s="238"/>
      <c r="B5" s="238"/>
      <c r="C5" s="238"/>
      <c r="D5" s="238"/>
      <c r="E5" s="239"/>
      <c r="F5" s="238"/>
      <c r="G5" s="238"/>
      <c r="H5" s="240"/>
      <c r="I5" s="240"/>
      <c r="J5" s="240"/>
      <c r="K5" s="240"/>
      <c r="L5" s="241"/>
      <c r="M5" s="242"/>
      <c r="N5" s="241"/>
      <c r="O5" s="241"/>
    </row>
    <row r="6" spans="1:15" ht="16.5" customHeight="1" x14ac:dyDescent="0.2">
      <c r="A6" s="238"/>
      <c r="B6" s="238"/>
      <c r="C6" s="238"/>
      <c r="D6" s="238"/>
      <c r="E6" s="239"/>
      <c r="F6" s="238"/>
      <c r="G6" s="238"/>
      <c r="H6" s="240"/>
      <c r="I6" s="240"/>
      <c r="J6" s="240"/>
      <c r="K6" s="240"/>
      <c r="L6" s="241"/>
      <c r="M6" s="242"/>
      <c r="N6" s="241"/>
      <c r="O6" s="241"/>
    </row>
    <row r="7" spans="1:15" ht="16.5" customHeight="1" x14ac:dyDescent="0.2">
      <c r="A7" s="238"/>
      <c r="B7" s="238"/>
      <c r="C7" s="238"/>
      <c r="D7" s="238"/>
      <c r="E7" s="239"/>
      <c r="F7" s="238"/>
      <c r="G7" s="238"/>
      <c r="H7" s="240"/>
      <c r="I7" s="240"/>
      <c r="J7" s="240"/>
      <c r="K7" s="240"/>
      <c r="L7" s="241"/>
      <c r="M7" s="242"/>
      <c r="N7" s="241"/>
      <c r="O7" s="241"/>
    </row>
    <row r="8" spans="1:15" ht="16.5" customHeight="1" x14ac:dyDescent="0.2">
      <c r="A8" s="238"/>
      <c r="B8" s="238"/>
      <c r="C8" s="238"/>
      <c r="D8" s="238"/>
      <c r="E8" s="239"/>
      <c r="F8" s="238"/>
      <c r="G8" s="238"/>
      <c r="H8" s="240"/>
      <c r="I8" s="240"/>
      <c r="J8" s="240"/>
      <c r="K8" s="240"/>
      <c r="L8" s="241"/>
      <c r="M8" s="242"/>
      <c r="N8" s="241"/>
      <c r="O8" s="241"/>
    </row>
    <row r="9" spans="1:15" ht="16.5" customHeight="1" x14ac:dyDescent="0.2">
      <c r="A9" s="238"/>
      <c r="B9" s="238"/>
      <c r="C9" s="238"/>
      <c r="D9" s="238"/>
      <c r="E9" s="239"/>
      <c r="F9" s="238"/>
      <c r="G9" s="238"/>
      <c r="H9" s="240"/>
      <c r="I9" s="240"/>
      <c r="J9" s="240"/>
      <c r="K9" s="240"/>
      <c r="L9" s="241"/>
      <c r="M9" s="242"/>
      <c r="N9" s="241"/>
      <c r="O9" s="241"/>
    </row>
    <row r="10" spans="1:15" x14ac:dyDescent="0.2">
      <c r="A10" s="238"/>
      <c r="B10" s="238"/>
      <c r="C10" s="238"/>
      <c r="D10" s="238"/>
      <c r="E10" s="239"/>
      <c r="F10" s="238"/>
      <c r="G10" s="238"/>
      <c r="H10" s="240"/>
      <c r="I10" s="240"/>
      <c r="J10" s="240"/>
      <c r="K10" s="240"/>
      <c r="L10" s="241"/>
      <c r="M10" s="242"/>
      <c r="N10" s="241"/>
      <c r="O10" s="241"/>
    </row>
    <row r="11" spans="1:15" x14ac:dyDescent="0.2">
      <c r="A11" s="296" t="s">
        <v>130</v>
      </c>
      <c r="B11" s="297"/>
      <c r="C11" s="297"/>
      <c r="D11" s="297"/>
      <c r="E11" s="297"/>
      <c r="F11" s="297"/>
      <c r="G11" s="297"/>
      <c r="H11" s="297"/>
      <c r="I11" s="297"/>
      <c r="J11" s="243">
        <f>SUM(J5:J10)</f>
        <v>0</v>
      </c>
      <c r="K11" s="296"/>
      <c r="L11" s="296"/>
      <c r="M11" s="296"/>
      <c r="N11" s="296"/>
      <c r="O11" s="296"/>
    </row>
    <row r="15" spans="1:15" ht="15.75" x14ac:dyDescent="0.25">
      <c r="A15" s="244"/>
      <c r="C15" s="245"/>
    </row>
  </sheetData>
  <mergeCells count="4">
    <mergeCell ref="A1:B1"/>
    <mergeCell ref="A2:I2"/>
    <mergeCell ref="A11:I11"/>
    <mergeCell ref="K11:O1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3007F-756F-4778-B932-C55EEDD3D1FE}">
  <dimension ref="A2:G17"/>
  <sheetViews>
    <sheetView showGridLines="0" workbookViewId="0">
      <selection activeCell="B9" sqref="B9:F11"/>
    </sheetView>
  </sheetViews>
  <sheetFormatPr baseColWidth="10" defaultRowHeight="15" x14ac:dyDescent="0.25"/>
  <cols>
    <col min="5" max="5" width="14" customWidth="1"/>
    <col min="6" max="6" width="26.7109375" customWidth="1"/>
  </cols>
  <sheetData>
    <row r="2" spans="1:7" ht="18" x14ac:dyDescent="0.25">
      <c r="A2" s="298" t="s">
        <v>212</v>
      </c>
      <c r="B2" s="298"/>
      <c r="C2" s="298"/>
      <c r="D2" s="298"/>
      <c r="E2" s="298"/>
      <c r="F2" s="298"/>
      <c r="G2" s="298"/>
    </row>
    <row r="3" spans="1:7" x14ac:dyDescent="0.25">
      <c r="A3" s="248"/>
      <c r="B3" s="249"/>
      <c r="C3" s="248"/>
      <c r="D3" s="248"/>
      <c r="E3" s="248"/>
      <c r="F3" s="248"/>
      <c r="G3" s="248"/>
    </row>
    <row r="4" spans="1:7" x14ac:dyDescent="0.25">
      <c r="A4" s="248"/>
      <c r="B4" s="249"/>
      <c r="C4" s="248"/>
      <c r="D4" s="248"/>
      <c r="E4" s="248"/>
      <c r="F4" s="248"/>
      <c r="G4" s="248"/>
    </row>
    <row r="5" spans="1:7" x14ac:dyDescent="0.25">
      <c r="A5" s="249" t="s">
        <v>213</v>
      </c>
      <c r="B5" s="251"/>
      <c r="C5" s="251"/>
      <c r="D5" s="248"/>
      <c r="E5" s="248"/>
      <c r="F5" s="248"/>
      <c r="G5" s="248"/>
    </row>
    <row r="6" spans="1:7" x14ac:dyDescent="0.25">
      <c r="A6" s="250" t="s">
        <v>155</v>
      </c>
      <c r="B6" s="251"/>
      <c r="C6" s="251"/>
      <c r="D6" s="248"/>
      <c r="E6" s="248"/>
      <c r="F6" s="248"/>
      <c r="G6" s="248"/>
    </row>
    <row r="8" spans="1:7" x14ac:dyDescent="0.25">
      <c r="A8" s="248"/>
      <c r="B8" s="249"/>
      <c r="C8" s="248"/>
      <c r="D8" s="248"/>
      <c r="E8" s="248"/>
      <c r="F8" s="248"/>
      <c r="G8" s="248"/>
    </row>
    <row r="9" spans="1:7" x14ac:dyDescent="0.25">
      <c r="A9" s="248"/>
      <c r="B9" s="299" t="s">
        <v>219</v>
      </c>
      <c r="C9" s="299"/>
      <c r="D9" s="299"/>
      <c r="E9" s="299"/>
      <c r="F9" s="299"/>
      <c r="G9" s="248"/>
    </row>
    <row r="10" spans="1:7" x14ac:dyDescent="0.25">
      <c r="A10" s="248"/>
      <c r="B10" s="299"/>
      <c r="C10" s="299"/>
      <c r="D10" s="299"/>
      <c r="E10" s="299"/>
      <c r="F10" s="299"/>
      <c r="G10" s="248"/>
    </row>
    <row r="11" spans="1:7" ht="99" customHeight="1" x14ac:dyDescent="0.25">
      <c r="A11" s="248"/>
      <c r="B11" s="299"/>
      <c r="C11" s="299"/>
      <c r="D11" s="299"/>
      <c r="E11" s="299"/>
      <c r="F11" s="299"/>
      <c r="G11" s="248"/>
    </row>
    <row r="12" spans="1:7" ht="33.75" customHeight="1" x14ac:dyDescent="0.25">
      <c r="A12" s="248"/>
      <c r="B12" s="249" t="s">
        <v>214</v>
      </c>
      <c r="C12" s="248"/>
      <c r="D12" s="248"/>
      <c r="E12" s="248"/>
      <c r="F12" s="248"/>
      <c r="G12" s="248"/>
    </row>
    <row r="13" spans="1:7" x14ac:dyDescent="0.25">
      <c r="A13" s="248"/>
      <c r="B13" s="249"/>
      <c r="C13" s="248"/>
      <c r="D13" s="248"/>
      <c r="E13" s="248"/>
      <c r="F13" s="248"/>
      <c r="G13" s="248"/>
    </row>
    <row r="14" spans="1:7" x14ac:dyDescent="0.25">
      <c r="A14" s="248"/>
      <c r="B14" s="249"/>
      <c r="C14" s="248"/>
      <c r="D14" s="248"/>
      <c r="E14" s="248"/>
      <c r="F14" s="248"/>
      <c r="G14" s="248"/>
    </row>
    <row r="15" spans="1:7" x14ac:dyDescent="0.25">
      <c r="A15" s="248"/>
      <c r="B15" s="249"/>
      <c r="C15" s="248"/>
      <c r="D15" s="248"/>
      <c r="E15" s="248"/>
      <c r="F15" s="248"/>
      <c r="G15" s="248"/>
    </row>
    <row r="16" spans="1:7" x14ac:dyDescent="0.25">
      <c r="A16" s="248"/>
      <c r="B16" s="250" t="s">
        <v>215</v>
      </c>
      <c r="C16" s="248"/>
      <c r="D16" s="248"/>
      <c r="E16" s="248"/>
      <c r="F16" s="248"/>
      <c r="G16" s="248"/>
    </row>
    <row r="17" spans="2:2" x14ac:dyDescent="0.25">
      <c r="B17" s="249" t="s">
        <v>216</v>
      </c>
    </row>
  </sheetData>
  <mergeCells count="2">
    <mergeCell ref="A2:G2"/>
    <mergeCell ref="B9:F11"/>
  </mergeCells>
  <pageMargins left="0.7" right="0.7" top="0.75" bottom="0.75" header="0.3" footer="0.3"/>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ZsEAIyzYDgLih6w+pz01FTLJsq8bNpGQ/MOHdtPjlso=</DigestValue>
    </Reference>
    <Reference Type="http://www.w3.org/2000/09/xmldsig#Object" URI="#idOfficeObject">
      <DigestMethod Algorithm="http://www.w3.org/2001/04/xmlenc#sha256"/>
      <DigestValue>4Jt2Vs+9Eim3+ASP0nzF08vKAaFGElvFlI5KzoY9IRU=</DigestValue>
    </Reference>
    <Reference Type="http://uri.etsi.org/01903#SignedProperties" URI="#idSignedProperties">
      <Transforms>
        <Transform Algorithm="http://www.w3.org/TR/2001/REC-xml-c14n-20010315"/>
      </Transforms>
      <DigestMethod Algorithm="http://www.w3.org/2001/04/xmlenc#sha256"/>
      <DigestValue>4ELtzzsBbH0gpFrsalbPE/Z2sdkMXh+nrXh6iTdAjC4=</DigestValue>
    </Reference>
    <Reference Type="http://www.w3.org/2000/09/xmldsig#Object" URI="#idValidSigLnImg">
      <DigestMethod Algorithm="http://www.w3.org/2001/04/xmlenc#sha256"/>
      <DigestValue>0mUD6bzgpcyrCdSJKeqbFdKaQjoZZp2VvMzsgN00wNU=</DigestValue>
    </Reference>
    <Reference Type="http://www.w3.org/2000/09/xmldsig#Object" URI="#idInvalidSigLnImg">
      <DigestMethod Algorithm="http://www.w3.org/2001/04/xmlenc#sha256"/>
      <DigestValue>AWlAaTHC1ZdDDn1KEB4WvcPlp3X//YWEpnDdBcaI8nM=</DigestValue>
    </Reference>
  </SignedInfo>
  <SignatureValue>w6fdcpaVH/nOOOD0oyUopwL8/SOeZ+C5IhuopA7lskv+/pni9FvcdE56aRMk25jnwCWaETo4pfWh
i8YkKjbDfUFEU1hjShOQH+OgzuyUolCT2rOOgqQRhnNu4PuuEx5iLOTd0ONiBc9Zbh3W8nfw0xkL
nIf0UUtmYwgX+rDLHAnu4V4F2NxK/cJgnHua3DeJNZZWv1otkXal+h+oodVJmQgqgi9gbCkbjRGu
OrbSRItkK7J7rJ5bSlxoooKDKCKwgQu71kxTugEsik5/tYTD1o4GVyC0ltip/VKQG7r0DpVzUbyT
OmxiVKRsKLUvRXgkdHSOp76PdWs84evH2TSXDA==</SignatureValue>
  <KeyInfo>
    <X509Data>
      <X509Certificate>MIIIATCCBemgAwIBAgIIZE5R1+m/fe4wDQYJKoZIhvcNAQELBQAwWzEXMBUGA1UEBRMOUlVDIDgwMDUwMTcyLTExGjAYBgNVBAMTEUNBLURPQ1VNRU5UQSBTLkEuMRcwFQYDVQQKEw5ET0NVTUVOVEEgUy5BLjELMAkGA1UEBhMCUFkwHhcNMTkxMDMxMTMxMzIyWhcNMjExMDMwMTMyMzIyWjCBpDELMAkGA1UEBhMCUFkxFjAUBgNVBAQMDUdBUkNJQSBBR1VJQVIxETAPBgNVBAUTCENJMzI4MjY0MRcwFQYDVQQqDA5NQVJJQSBBR1VTVElOQTEXMBUGA1UECgwOUEVSU09OQSBGSVNJQ0ExETAPBgNVBAsMCEZJUk1BIEYyMSUwIwYDVQQDDBxNQVJJQSBBR1VTVElOQSBHQVJDSUEgQUdVSUFSMIIBIjANBgkqhkiG9w0BAQEFAAOCAQ8AMIIBCgKCAQEA3yFcP4DGxGW6FrkRPgnKrC8kZ+XcjSM+o/gHVxwZAOfrNYeih+RSYMqWX/yIaKu+PMnHIXiso1AIpa3L7VSSkgNbWrXUUPYxTCbF7mouW2gc58uKCioUQ/ftKMiAZs/QELW2I37Lr0CTfQUDW58SsWDkKAH5pUk4v6Tel1w9zELkUrWItmr+N9qtrWEuv0v2NmyBAXH7Bxh0HedqnE6tSx2IIGGJjFQAoNcZDd5kxNF1Fgtrnm5oSlsT8048lk70++GcAycXYucsyhqFherjzOtzfpKmuFxDMyD6CO5sKLf7UX7dqneIMfA0pfBGnPYSVpjsIaTBqu17OxD+SwXg4QIDAQABo4IDfTCCA3kwDAYDVR0TAQH/BAIwADAOBgNVHQ8BAf8EBAMCBeAwKgYDVR0lAQH/BCAwHgYIKwYBBQUHAwEGCCsGAQUFBwMCBggrBgEFBQcDBDAdBgNVHQ4EFgQUP1NafFbU+rNar2mnBKrRzBuuBfk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IgYDVR0RBBswGYEXbWdhcmNpYWFndWlhckBnbWFpbC5jb20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DGzaO89CSrHL9y/pzzgk4rNf+zqxpOtJk0LesLlRg0wIUTLZYbYbpsZTAcDuwVdme/vLIiu1MuzdeogA6fGKbxwIUMmXUMLPyU/LRH/2ZnWR9aOwnasG4UxbNsN8fgL8HsPrvWhykKSLhUV9VtUl9qZ46SrTXdPd/0wzGrO/Fbs8YFEYBopYgxjYzt2AIIzl809AnI+Azv7Y8kqsJDPp2VXdc5ZM+IJJigpMSYtMloug2bhL0xXvuobEAmymb7B/sDImEFv97/JKC6w5iXUwaVDEqvaGzDQnQRg6JMMLmtMPdFfgkIvfCAahCt+4oJCBO/++AhZMlSkW8BTFrrtRGfDgned4Byx90Z3+bsEVsNO9XlPkcuZCwojSb67PFwkkvdWv469sN+QEwIe18Bs5doDkDIPyH2hFcQElUqZngxANug0ssw4z8hS0G4X/7GYimGxW27wZKuoxvQ9ejjeKFqjLMECn3FW4AUnnwiop4xsZxGPu6FF2v8C4PKnf9ApB+/5orcUf3vDrfTCL3Y3+ZRRR7Gu3kmSW7G8XP3yCaFSvpIM1nKUiCTc9kH7hmRC6GV0MKzNL350Bs/NaIq5NVhq1/cjHPM37/Aa2lLiL2brHJmcKDgmy23qN0lbQX+dQrNYL+jVJeWx51esukMU6Gr8do2ik1eaYHTUKqyDBhoI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jDL7M+XUHUhqqq3ZC5Vq5a21gEuQI/jm/M+hc4fYbDY=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drawing2.xml?ContentType=application/vnd.openxmlformats-officedocument.drawing+xml">
        <DigestMethod Algorithm="http://www.w3.org/2001/04/xmlenc#sha256"/>
        <DigestValue>CPhCF1BFtpOraL9g5bVfkoVBUn+ECxt9rKVb24cE5DE=</DigestValue>
      </Reference>
      <Reference URI="/xl/drawings/drawing3.xml?ContentType=application/vnd.openxmlformats-officedocument.drawing+xml">
        <DigestMethod Algorithm="http://www.w3.org/2001/04/xmlenc#sha256"/>
        <DigestValue>bf/DSktbGYCUqYSw3vVlE7Et44bLl3aB0ngcbXTU66M=</DigestValue>
      </Reference>
      <Reference URI="/xl/drawings/drawing4.xml?ContentType=application/vnd.openxmlformats-officedocument.drawing+xml">
        <DigestMethod Algorithm="http://www.w3.org/2001/04/xmlenc#sha256"/>
        <DigestValue>siBEAtYmpRmcB+rNOyknp6U8Vfeivpb4PmAKPnyaIaw=</DigestValue>
      </Reference>
      <Reference URI="/xl/drawings/drawing5.xml?ContentType=application/vnd.openxmlformats-officedocument.drawing+xml">
        <DigestMethod Algorithm="http://www.w3.org/2001/04/xmlenc#sha256"/>
        <DigestValue>clKd542RUdcgRlUOE9p+ClweV6FqacGbZJY+phm3HoQ=</DigestValue>
      </Reference>
      <Reference URI="/xl/drawings/drawing6.xml?ContentType=application/vnd.openxmlformats-officedocument.drawing+xml">
        <DigestMethod Algorithm="http://www.w3.org/2001/04/xmlenc#sha256"/>
        <DigestValue>kmxuFwAbAmaj6IPmOmckZGl72kbGf6WqteD0yW7ovG0=</DigestValue>
      </Reference>
      <Reference URI="/xl/drawings/drawing7.xml?ContentType=application/vnd.openxmlformats-officedocument.drawing+xml">
        <DigestMethod Algorithm="http://www.w3.org/2001/04/xmlenc#sha256"/>
        <DigestValue>21sVgqa8Ogsvxm07LEFLEi2u269mrk56b7fdLoBXzLc=</DigestValue>
      </Reference>
      <Reference URI="/xl/drawings/vmlDrawing1.vml?ContentType=application/vnd.openxmlformats-officedocument.vmlDrawing">
        <DigestMethod Algorithm="http://www.w3.org/2001/04/xmlenc#sha256"/>
        <DigestValue>+CBEwb3fldQewg/KmU2rkSQxOBzrLmd8YPIkmmA38oo=</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Gh1jcU8D8qW8xh463EaiTPXMrOlkaoWsYHU5zvKXQb4=</DigestValue>
      </Reference>
      <Reference URI="/xl/media/image3.emf?ContentType=image/x-emf">
        <DigestMethod Algorithm="http://www.w3.org/2001/04/xmlenc#sha256"/>
        <DigestValue>Yxwq1CtgwBlPgV0cHU/o5qzBmCtd3KjIp3bLOeya0X8=</DigestValue>
      </Reference>
      <Reference URI="/xl/media/image4.emf?ContentType=image/x-emf">
        <DigestMethod Algorithm="http://www.w3.org/2001/04/xmlenc#sha256"/>
        <DigestValue>C9YAi3M/hzPg0akXmQwnEBnMgWg01jznbouDryjspzU=</DigestValue>
      </Reference>
      <Reference URI="/xl/media/image5.emf?ContentType=image/x-emf">
        <DigestMethod Algorithm="http://www.w3.org/2001/04/xmlenc#sha256"/>
        <DigestValue>+XHtv4RzE3kaXCYLbEosBxmgGf123Z5Jmny3jAktNr4=</DigestValue>
      </Reference>
      <Reference URI="/xl/printerSettings/printerSettings1.bin?ContentType=application/vnd.openxmlformats-officedocument.spreadsheetml.printerSettings">
        <DigestMethod Algorithm="http://www.w3.org/2001/04/xmlenc#sha256"/>
        <DigestValue>Cfw0083YUx4+c//A9/5+RCOR/iKtsVeQiYxZH4bhzc8=</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4Ed0TlkkCcxL3hc5k1rr9y9ceX6Nk+fgR7Ccqppk3xs=</DigestValue>
      </Reference>
      <Reference URI="/xl/styles.xml?ContentType=application/vnd.openxmlformats-officedocument.spreadsheetml.styles+xml">
        <DigestMethod Algorithm="http://www.w3.org/2001/04/xmlenc#sha256"/>
        <DigestValue>8G1WxGttn09LlXm0N6kx8Phi4A4qDaqi/mcDyUXK9nM=</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Y6ahcc6lXisuZJdZStEC0YKbJgqqvVo0doGwnll2Koo=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CZplgH+X93lIEUGxM5ZP83OpU6fS+tCM7MamT/efyOA=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tXlKTrMd35w/VGEq0pAUKGzoA7lDDEGfooykNcJtZd4=</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IT1yaBhweHy5cJqHVZDuINpJyc8kl/mPctGH78o2QBY=</DigestValue>
      </Reference>
      <Reference URI="/xl/worksheets/sheet2.xml?ContentType=application/vnd.openxmlformats-officedocument.spreadsheetml.worksheet+xml">
        <DigestMethod Algorithm="http://www.w3.org/2001/04/xmlenc#sha256"/>
        <DigestValue>ZRvOzjNf3eytw8se6jmt+i0VR6nLPlBpq8sZt3yulxc=</DigestValue>
      </Reference>
      <Reference URI="/xl/worksheets/sheet3.xml?ContentType=application/vnd.openxmlformats-officedocument.spreadsheetml.worksheet+xml">
        <DigestMethod Algorithm="http://www.w3.org/2001/04/xmlenc#sha256"/>
        <DigestValue>QzQITseUTVw2agrA1ggZ+BRNXhaIU14MkVeHeERBJ+U=</DigestValue>
      </Reference>
      <Reference URI="/xl/worksheets/sheet4.xml?ContentType=application/vnd.openxmlformats-officedocument.spreadsheetml.worksheet+xml">
        <DigestMethod Algorithm="http://www.w3.org/2001/04/xmlenc#sha256"/>
        <DigestValue>lFAzY5BQlHMZKmSrrycdcVhjd/c34b3WoZwpCtcyJbw=</DigestValue>
      </Reference>
      <Reference URI="/xl/worksheets/sheet5.xml?ContentType=application/vnd.openxmlformats-officedocument.spreadsheetml.worksheet+xml">
        <DigestMethod Algorithm="http://www.w3.org/2001/04/xmlenc#sha256"/>
        <DigestValue>WdeOCB/4YoyPL2fPdmFIVYbLsMBiK75mM7XcwJ6orK4=</DigestValue>
      </Reference>
      <Reference URI="/xl/worksheets/sheet6.xml?ContentType=application/vnd.openxmlformats-officedocument.spreadsheetml.worksheet+xml">
        <DigestMethod Algorithm="http://www.w3.org/2001/04/xmlenc#sha256"/>
        <DigestValue>+nE+V24RM/l0gjbfdprYli70V+0PjzJ7FsqMNN10Gxs=</DigestValue>
      </Reference>
      <Reference URI="/xl/worksheets/sheet7.xml?ContentType=application/vnd.openxmlformats-officedocument.spreadsheetml.worksheet+xml">
        <DigestMethod Algorithm="http://www.w3.org/2001/04/xmlenc#sha256"/>
        <DigestValue>TSUP8vNM4OtazPffmo4wXkGmYpX6hnlpCIIRlZNUyX8=</DigestValue>
      </Reference>
      <Reference URI="/xl/worksheets/sheet8.xml?ContentType=application/vnd.openxmlformats-officedocument.spreadsheetml.worksheet+xml">
        <DigestMethod Algorithm="http://www.w3.org/2001/04/xmlenc#sha256"/>
        <DigestValue>lNjBWDsT9/aRZPdD0rnhatvyr+e86LznAYMlNjdDwoc=</DigestValue>
      </Reference>
    </Manifest>
    <SignatureProperties>
      <SignatureProperty Id="idSignatureTime" Target="#idPackageSignature">
        <mdssi:SignatureTime xmlns:mdssi="http://schemas.openxmlformats.org/package/2006/digital-signature">
          <mdssi:Format>YYYY-MM-DDThh:mm:ssTZD</mdssi:Format>
          <mdssi:Value>2021-05-31T14:02:29Z</mdssi:Value>
        </mdssi:SignatureTime>
      </SignatureProperty>
    </SignatureProperties>
  </Object>
  <Object Id="idOfficeObject">
    <SignatureProperties>
      <SignatureProperty Id="idOfficeV1Details" Target="#idPackageSignature">
        <SignatureInfoV1 xmlns="http://schemas.microsoft.com/office/2006/digsig">
          <SetupID>{E4D388FD-341F-4977-999B-3D533A1E3007}</SetupID>
          <SignatureText>Agustina Garcia</SignatureText>
          <SignatureImage/>
          <SignatureComments/>
          <WindowsVersion>10.0</WindowsVersion>
          <OfficeVersion>16.0.14026/22</OfficeVersion>
          <ApplicationVersion>16.0.14026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2021-05-31T14:02:29Z</xd:SigningTime>
          <xd:SigningCertificate>
            <xd:Cert>
              <xd:CertDigest>
                <DigestMethod Algorithm="http://www.w3.org/2001/04/xmlenc#sha256"/>
                <DigestValue>uVpYsuncVOylbupU1+KsRwJ5mDvOqzR31XBDb+d7pzs=</DigestValue>
              </xd:CertDigest>
              <xd:IssuerSerial>
                <X509IssuerName>C=PY, O=DOCUMENTA S.A., CN=CA-DOCUMENTA S.A., SERIALNUMBER=RUC 80050172-1</X509IssuerName>
                <X509SerialNumber>7227804439757684206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AcBAAB/AAAAAAAAAAAAAAB6EgAA8AgAACBFTUYAAAEA8BsAAKoAAAAGAAAAAAAAAAAAAAAAAAAAgAcAADgE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HvKbdiBeXXeYz5AAoulqZijJdgCQy/UWAAAAAHDK9RYAAAAAgzRVZRTJdgCDNFVlAgAAACDJdgDrvDZlTNmQAwEAAACc+ZBlOLf6Fhet7CsgQxgOAr02ZZz5kGUAAAAATNmQZVGebvgw6/YWjMh2ADnxm3bcxnYAAAAAAAAAm3YAAAAA9f///wAAAAAAAAAAAAAAAJABAAAAAAABAAAAAHMAZQBnAG8AZQAgAHUAaQDwjkPOQMd2AK1y5HUAAF13NMd2AAAAAAA8x3YAAAAAAAak3WUAAF13AAAAABMAFACi6WpmIF5dd1THdgBk9bF2AAAAABhwnQXgxF53ZHYACAAAAAAlAAAADAAAAAEAAAAYAAAADAAAAAAAAAASAAAADAAAAAEAAAAeAAAAGAAAAL0AAAAEAAAA9wAAABEAAAAlAAAADAAAAAEAAABUAAAAiAAAAL4AAAAEAAAA9QAAABAAAAABAAAAVVWPQYX2jkG+AAAABAAAAAoAAABMAAAAAAAAAAAAAAAAAAAA//////////9gAAAAMwAxAC8AMAA1AC8AMgAwADIAMQAGAAAABgAAAAQAAAAGAAAABgAAAAQAAAAGAAAABgAAAAYAAAAGAAAASwAAAEAAAAAwAAAABQAAACAAAAABAAAAAQAAABAAAAAAAAAAAAAAAAgBAACAAAAAAAAAAAAAAAAIAQAAgAAAAFIAAABwAQAAAgAAABAAAAAHAAAAAAAAAAAAAAC8AgAAAAAAAAECAiJTAHkAcwB0AGUAbQAAAAAAAAAAAAAAAAAAAAAAAAAAAAAAAAAAAAAAAAAAAAAAAAAAAAAAAAAAAAAAAAAAAAAAAAAAAJxhhHcgAAAAAPuQAAAAAACYz5AAmM+QAHjpamYAAAAABqTdZQkAAAAAAAAAAAAAAAAAAAAAAAAACNiQAAAAAAAAAAAAAAAAAAAAAAAAAAAAAAAAAAAAAAAAAAAAAAAAAAAAAAAAAAAAAAAAAAAAAAAAAAAAAAAAAH4Rh3cAAEDOQDl1AOjRgHeYz5AABqTdZQAAAAD40oB3//8AAAAAAADb04B329OAd3A5dQB0OXUAeOlqZgAAAAAAAAAAAAAAAAcAAAAAAAAA8YbjdQkAAAAHAAAAqDl1AKg5dQAAAgAA/P///wEAAAAAAAAAAAAAAAAAAAAYcJ0F4MRed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HUAHvKbduA7dQBpYTFluQEKyNdf7ytE/pBlMFkoGwAAAAAA9gQbfDh1ADBZKBv/////RP6QZXwNP2Wc5JBlHDx1AAAAAACswpFlAPYEG6zCkWWc5JBliDh1AJUIP2Wc5JBlAQAAAEVvbfgDAAAAmDl1ADnxm3boN3UABAAAAAAAm3YQOHUA4P///wAAAAAAAAAAAAAAAJABAAAAAAABAAAAAGEAcgBpAGEAbAAAAAAAAAAAAAAAAAAAAAAAAAAAAAAAAAAAAPGG43UAAAAABgAAAEw5dQBMOXUAAAIAAPz///8BAAAAAAAAAAAAAAAAAAAAAAAAAAAAAAAYcJ0FZHYACAAAAAAlAAAADAAAAAMAAAAYAAAADAAAAAAAAAASAAAADAAAAAEAAAAWAAAADAAAAAgAAABUAAAAVAAAAAoAAAAnAAAAHgAAAEoAAAABAAAAVVWPQYX2jkEKAAAASwAAAAEAAABMAAAABAAAAAkAAAAnAAAAIAAAAEsAAABQAAAAWABsbh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XAAAARwAAACkAAAAzAAAAbwAAABUAAAAhAPAAAAAAAAAAAAAAAIA/AAAAAAAAAAAAAIA/AAAAAAAAAAAAAAAAAAAAAAAAAAAAAAAAAAAAAAAAAAAlAAAADAAAAAAAAIAoAAAADAAAAAQAAABSAAAAcAEAAAQAAADw////AAAAAAAAAAAAAAAAkAEAAAAAAAEAAAAAcwBlAGcAbwBlACAAdQBpAAAAAAAAAAAAAAAAAAAAAAAAAAAAAAAAAAAAAAAAAAAAAAAAAAAAAAAAAAAAAAAAAAAAdQAe8pt2AAAAAPBinryIEwqorDd1AEIkCmQBAAAAZDh1ACANAIQAAAAArZkdU7g3dQBayuNlKGzoDSCbuRbzU+8rAgAAAHg5dQDsM1Vl/////4Q5dQDJWT1ls13vKy0AAABUPnUAdW9t+Chs6A2oOXUAOfGbdvg3dQAFAAAAAACbdgAAAEDw////AAAAAAAAAAAAAAAAkAEAAAAAAAEAAAAAcwBlAGcAbwBlACAAdQBpAAAAAAAAAAAAAAAAAAAAAAAAAAAA8YbjdQAAAAAJAAAAXDl1AFw5dQAAAgAA/P///wEAAAAAAAAAAAAAAAAAAAAAAAAAAAAAABhwnQVkdgAIAAAAACUAAAAMAAAABAAAABgAAAAMAAAAAAAAABIAAAAMAAAAAQAAAB4AAAAYAAAAKQAAADMAAACYAAAASAAAACUAAAAMAAAABAAAAFQAAACoAAAAKgAAADMAAACWAAAARwAAAAEAAABVVY9BhfaOQSoAAAAzAAAADwAAAEwAAAAAAAAAAAAAAAAAAAD//////////2wAAABBAGcAdQBzAHQAaQBuAGEAIABHAGEAcgBjAGkAYQAAAAoAAAAJAAAACQAAAAcAAAAFAAAABAAAAAkAAAAIAAAABAAAAAsAAAAIAAAABgAAAAcAAAAEAAAACAAAAEsAAABAAAAAMAAAAAUAAAAgAAAAAQAAAAEAAAAQAAAAAAAAAAAAAAAIAQAAgAAAAAAAAAAAAAAACAEAAIAAAAAlAAAADAAAAAIAAAAnAAAAGAAAAAUAAAAAAAAA////AAAAAAAlAAAADAAAAAUAAABMAAAAZAAAAAAAAABQAAAABwEAAHwAAAAAAAAAUAAAAAgBAAAtAAAAIQDwAAAAAAAAAAAAAACAPwAAAAAAAAAAAACAPwAAAAAAAAAAAAAAAAAAAAAAAAAAAAAAAAAAAAAAAAAAJQAAAAwAAAAAAACAKAAAAAwAAAAFAAAAJwAAABgAAAAFAAAAAAAAAP///wAAAAAAJQAAAAwAAAAFAAAATAAAAGQAAAAJAAAAUAAAAP4AAABcAAAACQAAAFAAAAD2AAAADQAAACEA8AAAAAAAAAAAAAAAgD8AAAAAAAAAAAAAgD8AAAAAAAAAAAAAAAAAAAAAAAAAAAAAAAAAAAAAAAAAACUAAAAMAAAAAAAAgCgAAAAMAAAABQAAACUAAAAMAAAAAQAAABgAAAAMAAAAAAAAABIAAAAMAAAAAQAAAB4AAAAYAAAACQAAAFAAAAD/AAAAXQAAACUAAAAMAAAAAQAAAFQAAAD0AAAACgAAAFAAAACfAAAAXAAAAAEAAABVVY9BhfaOQQoAAABQAAAAHAAAAEwAAAAAAAAAAAAAAAAAAAD//////////4QAAABNAGEAcgBpAGEAIABBAGcAdQBzAHQAaQBuAGEAIABHAGEAcgBjAGkAYQAgAEEAZwB1AGkAYQByAAoAAAAGAAAABAAAAAMAAAAGAAAAAwAAAAcAAAAHAAAABwAAAAUAAAAEAAAAAwAAAAcAAAAGAAAAAwAAAAgAAAAGAAAABAAAAAUAAAADAAAABgAAAAMAAAAHAAAABwAAAAcAAAADAAAABgAAAAQAAABLAAAAQAAAADAAAAAFAAAAIAAAAAEAAAABAAAAEAAAAAAAAAAAAAAACAEAAIAAAAAAAAAAAAAAAAgBAACAAAAAJQAAAAwAAAACAAAAJwAAABgAAAAFAAAAAAAAAP///wAAAAAAJQAAAAwAAAAFAAAATAAAAGQAAAAJAAAAYAAAAP4AAABsAAAACQAAAGAAAAD2AAAADQAAACEA8AAAAAAAAAAAAAAAgD8AAAAAAAAAAAAAgD8AAAAAAAAAAAAAAAAAAAAAAAAAAAAAAAAAAAAAAAAAACUAAAAMAAAAAAAAgCgAAAAMAAAABQAAACUAAAAMAAAAAQAAABgAAAAMAAAAAAAAABIAAAAMAAAAAQAAAB4AAAAYAAAACQAAAGAAAAD/AAAAbQAAACUAAAAMAAAAAQAAAFQAAAB8AAAACgAAAGAAAAA6AAAAbAAAAAEAAABVVY9BhfaOQQoAAABgAAAACAAAAEwAAAAAAAAAAAAAAAAAAAD//////////1wAAABDAG8AbgB0AGEAZABvAHIABwAAAAcAAAAHAAAABAAAAAYAAAAHAAAABwAAAAQAAABLAAAAQAAAADAAAAAFAAAAIAAAAAEAAAABAAAAEAAAAAAAAAAAAAAACAEAAIAAAAAAAAAAAAAAAAgBAACAAAAAJQAAAAwAAAACAAAAJwAAABgAAAAFAAAAAAAAAP///wAAAAAAJQAAAAwAAAAFAAAATAAAAGQAAAAJAAAAcAAAAP4AAAB8AAAACQAAAHAAAAD2AAAADQAAACEA8AAAAAAAAAAAAAAAgD8AAAAAAAAAAAAAgD8AAAAAAAAAAAAAAAAAAAAAAAAAAAAAAAAAAAAAAAAAACUAAAAMAAAAAAAAgCgAAAAMAAAABQAAACUAAAAMAAAAAQAAABgAAAAMAAAAAAAAABIAAAAMAAAAAQAAABYAAAAMAAAAAAAAAFQAAABEAQAACgAAAHAAAAD9AAAAfAAAAAEAAABVVY9BhfaOQQoAAABwAAAAKQAAAEwAAAAEAAAACQAAAHAAAAD/AAAAfQAAAKAAAABGAGkAcgBtAGEAZABvACAAcABvAHIAOgAgAE0AQQBSAEkAQQAgAEEARwBVAFMAVABJAE4AQQAgAEcAQQBSAEMASQBBACAAQQBHAFUASQBBAFIAAAAGAAAAAwAAAAQAAAAJAAAABgAAAAcAAAAHAAAAAwAAAAcAAAAHAAAABAAAAAMAAAADAAAACgAAAAcAAAAHAAAAAwAAAAcAAAADAAAABwAAAAgAAAAIAAAABgAAAAYAAAADAAAACAAAAAcAAAADAAAACAAAAAcAAAAHAAAABwAAAAMAAAAHAAAAAwAAAAcAAAAIAAAACAAAAAMAAAAHAAAABwAAABYAAAAMAAAAAAAAACUAAAAMAAAAAgAAAA4AAAAUAAAAAAAAABAAAAAUAAAA</Object>
  <Object Id="idInvalidSigLnImg">AQAAAGwAAAAAAAAAAAAAAAcBAAB/AAAAAAAAAAAAAAB6EgAA8AgAACBFTUYAAAEAXCEAALEAAAAGAAAAAAAAAAAAAAAAAAAAgAcAADgE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HvKbdiBeXXeYz5AAoulqZijJdgCQy/UWAAAAAHDK9RYAAAAAgzRVZRTJdgCDNFVlAgAAACDJdgDrvDZlTNmQAwEAAACc+ZBlOLf6Fhet7CsgQxgOAr02ZZz5kGUAAAAATNmQZVGebvgw6/YWjMh2ADnxm3bcxnYAAAAAAAAAm3YAAAAA9f///wAAAAAAAAAAAAAAAJABAAAAAAABAAAAAHMAZQBnAG8AZQAgAHUAaQDwjkPOQMd2AK1y5HUAAF13NMd2AAAAAAA8x3YAAAAAAAak3WUAAF13AAAAABMAFACi6WpmIF5dd1THdgBk9bF2AAAAABhwnQXgxF53ZHYACAAAAAAlAAAADAAAAAEAAAAYAAAADAAAAP8AAAASAAAADAAAAAEAAAAeAAAAGAAAACIAAAAEAAAAcgAAABEAAAAlAAAADAAAAAEAAABUAAAAqAAAACMAAAAEAAAAcAAAABAAAAABAAAAVVWPQYX2jkEjAAAABAAAAA8AAABMAAAAAAAAAAAAAAAAAAAA//////////9sAAAARgBpAHIAbQBhACAAbgBvACAAdgDhAGwAaQBkAGEAAAEGAAAAAwAAAAQAAAAJAAAABgAAAAMAAAAHAAAABwAAAAMAAAAFAAAABgAAAAMAAAADAAAABwAAAAYAAABLAAAAQAAAADAAAAAFAAAAIAAAAAEAAAABAAAAEAAAAAAAAAAAAAAACAEAAIAAAAAAAAAAAAAAAAgBAACAAAAAUgAAAHABAAACAAAAEAAAAAcAAAAAAAAAAAAAALwCAAAAAAAAAQICIlMAeQBzAHQAZQBtAAAAAAAAAAAAAAAAAAAAAAAAAAAAAAAAAAAAAAAAAAAAAAAAAAAAAAAAAAAAAAAAAAAAAAAAAAAAnGGEdyAAAAAA+5AAAAAAAJjPkACYz5AAeOlqZgAAAAAGpN1lCQAAAAAAAAAAAAAAAAAAAAAAAAAI2JAAAAAAAAAAAAAAAAAAAAAAAAAAAAAAAAAAAAAAAAAAAAAAAAAAAAAAAAAAAAAAAAAAAAAAAAAAAAAAAAAAfhGHdwAAQM5AOXUA6NGAd5jPkAAGpN1lAAAAAPjSgHf//wAAAAAAANvTgHfb04B3cDl1AHQ5dQB46WpmAAAAAAAAAAAAAAAABwAAAAAAAADxhuN1CQAAAAcAAACoOXUAqDl1AAACAAD8////AQAAAAAAAAAAAAAAAAAAABhwnQXgxF53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dQAe8pt24Dt1AGlhMWW5AQrI11/vK0T+kGUwWSgbAAAAAAD2BBt8OHUAMFkoG/////9E/pBlfA0/ZZzkkGUcPHUAAAAAAKzCkWUA9gQbrMKRZZzkkGWIOHUAlQg/ZZzkkGUBAAAARW9t+AMAAACYOXUAOfGbdug3dQAEAAAAAACbdhA4dQDg////AAAAAAAAAAAAAAAAkAEAAAAAAAEAAAAAYQByAGkAYQBsAAAAAAAAAAAAAAAAAAAAAAAAAAAAAAAAAAAA8YbjdQAAAAAGAAAATDl1AEw5dQAAAgAA/P///wEAAAAAAAAAAAAAAAAAAAAAAAAAAAAAABhwnQVkdgAIAAAAACUAAAAMAAAAAwAAABgAAAAMAAAAAAAAABIAAAAMAAAAAQAAABYAAAAMAAAACAAAAFQAAABUAAAACgAAACcAAAAeAAAASgAAAAEAAABVVY9BhfaOQQoAAABLAAAAAQAAAEwAAAAEAAAACQAAACcAAAAgAAAASwAAAFAAAABYAP/n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cAAABHAAAAKQAAADMAAABvAAAAFQAAACEA8AAAAAAAAAAAAAAAgD8AAAAAAAAAAAAAgD8AAAAAAAAAAAAAAAAAAAAAAAAAAAAAAAAAAAAAAAAAACUAAAAMAAAAAAAAgCgAAAAMAAAABAAAAFIAAABwAQAABAAAAPD///8AAAAAAAAAAAAAAACQAQAAAAAAAQAAAABzAGUAZwBvAGUAIAB1AGkAAAAAAAAAAAAAAAAAAAAAAAAAAAAAAAAAAAAAAAAAAAAAAAAAAAAAAAAAAAAAAAAAAAB1AB7ym3YAAAAA8GKevIgTCqisN3UAQiQKZAEAAABkOHUAIA0AhAAAAACtmR1TuDd1AFrK42UobOgNIJu5FvNT7ysCAAAAeDl1AOwzVWX/////hDl1AMlZPWWzXe8rLQAAAFQ+dQB1b234KGzoDag5dQA58Zt2+Dd1AAUAAAAAAJt2AAAAQPD///8AAAAAAAAAAAAAAACQAQAAAAAAAQAAAABzAGUAZwBvAGUAIAB1AGkAAAAAAAAAAAAAAAAAAAAAAAAAAADxhuN1AAAAAAkAAABcOXUAXDl1AAACAAD8////AQAAAAAAAAAAAAAAAAAAAAAAAAAAAAAAGHCdBWR2AAgAAAAAJQAAAAwAAAAEAAAAGAAAAAwAAAAAAAAAEgAAAAwAAAABAAAAHgAAABgAAAApAAAAMwAAAJgAAABIAAAAJQAAAAwAAAAEAAAAVAAAAKgAAAAqAAAAMwAAAJYAAABHAAAAAQAAAFVVj0GF9o5BKgAAADMAAAAPAAAATAAAAAAAAAAAAAAAAAAAAP//////////bAAAAEEAZwB1AHMAdABpAG4AYQAgAEcAYQByAGMAaQBhAP4qCgAAAAkAAAAJAAAABwAAAAUAAAAEAAAACQAAAAgAAAAEAAAACwAAAAgAAAAGAAAABwAAAAQAAAAIAAAASwAAAEAAAAAwAAAABQAAACAAAAABAAAAAQAAABAAAAAAAAAAAAAAAAgBAACAAAAAAAAAAAAAAAAIAQAAgAAAACUAAAAMAAAAAgAAACcAAAAYAAAABQAAAAAAAAD///8AAAAAACUAAAAMAAAABQAAAEwAAABkAAAAAAAAAFAAAAAHAQAAfAAAAAAAAABQAAAACAEAAC0AAAAhAPAAAAAAAAAAAAAAAIA/AAAAAAAAAAAAAIA/AAAAAAAAAAAAAAAAAAAAAAAAAAAAAAAAAAAAAAAAAAAlAAAADAAAAAAAAIAoAAAADAAAAAUAAAAnAAAAGAAAAAUAAAAAAAAA////AAAAAAAlAAAADAAAAAUAAABMAAAAZAAAAAkAAABQAAAA/gAAAFwAAAAJAAAAUAAAAPYAAAANAAAAIQDwAAAAAAAAAAAAAACAPwAAAAAAAAAAAACAPwAAAAAAAAAAAAAAAAAAAAAAAAAAAAAAAAAAAAAAAAAAJQAAAAwAAAAAAACAKAAAAAwAAAAFAAAAJQAAAAwAAAABAAAAGAAAAAwAAAAAAAAAEgAAAAwAAAABAAAAHgAAABgAAAAJAAAAUAAAAP8AAABdAAAAJQAAAAwAAAABAAAAVAAAAPQAAAAKAAAAUAAAAJ8AAABcAAAAAQAAAFVVj0GF9o5BCgAAAFAAAAAcAAAATAAAAAAAAAAAAAAAAAAAAP//////////hAAAAE0AYQByAGkAYQAgAEEAZwB1AHMAdABpAG4AYQAgAEcAYQByAGMAaQBhACAAQQBnAHUAaQBhAHIACgAAAAYAAAAEAAAAAwAAAAYAAAADAAAABwAAAAcAAAAHAAAABQAAAAQAAAADAAAABwAAAAYAAAADAAAACAAAAAYAAAAEAAAABQAAAAMAAAAGAAAAAwAAAAcAAAAHAAAABwAAAAMAAAAGAAAABAAAAEsAAABAAAAAMAAAAAUAAAAgAAAAAQAAAAEAAAAQAAAAAAAAAAAAAAAIAQAAgAAAAAAAAAAAAAAACAEAAIAAAAAlAAAADAAAAAIAAAAnAAAAGAAAAAUAAAAAAAAA////AAAAAAAlAAAADAAAAAUAAABMAAAAZAAAAAkAAABgAAAA/gAAAGwAAAAJAAAAYAAAAPYAAAANAAAAIQDwAAAAAAAAAAAAAACAPwAAAAAAAAAAAACAPwAAAAAAAAAAAAAAAAAAAAAAAAAAAAAAAAAAAAAAAAAAJQAAAAwAAAAAAACAKAAAAAwAAAAFAAAAJQAAAAwAAAABAAAAGAAAAAwAAAAAAAAAEgAAAAwAAAABAAAAHgAAABgAAAAJAAAAYAAAAP8AAABtAAAAJQAAAAwAAAABAAAAVAAAAHwAAAAKAAAAYAAAADoAAABsAAAAAQAAAFVVj0GF9o5BCgAAAGAAAAAIAAAATAAAAAAAAAAAAAAAAAAAAP//////////XAAAAEMAbwBuAHQAYQBkAG8AcgAHAAAABwAAAAcAAAAEAAAABgAAAAcAAAAHAAAABAAAAEsAAABAAAAAMAAAAAUAAAAgAAAAAQAAAAEAAAAQAAAAAAAAAAAAAAAIAQAAgAAAAAAAAAAAAAAACAEAAIAAAAAlAAAADAAAAAIAAAAnAAAAGAAAAAUAAAAAAAAA////AAAAAAAlAAAADAAAAAUAAABMAAAAZAAAAAkAAABwAAAA/gAAAHwAAAAJAAAAcAAAAPYAAAANAAAAIQDwAAAAAAAAAAAAAACAPwAAAAAAAAAAAACAPwAAAAAAAAAAAAAAAAAAAAAAAAAAAAAAAAAAAAAAAAAAJQAAAAwAAAAAAACAKAAAAAwAAAAFAAAAJQAAAAwAAAABAAAAGAAAAAwAAAAAAAAAEgAAAAwAAAABAAAAFgAAAAwAAAAAAAAAVAAAAEQBAAAKAAAAcAAAAP0AAAB8AAAAAQAAAFVVj0GF9o5BCgAAAHAAAAApAAAATAAAAAQAAAAJAAAAcAAAAP8AAAB9AAAAoAAAAEYAaQByAG0AYQBkAG8AIABwAG8AcgA6ACAATQBBAFIASQBBACAAQQBHAFUAUwBUAEkATgBBACAARwBBAFIAQwBJAEEAIABBAEcAVQBJAEEAUgABkAYAAAADAAAABAAAAAkAAAAGAAAABwAAAAcAAAADAAAABwAAAAcAAAAEAAAAAwAAAAMAAAAKAAAABwAAAAcAAAADAAAABwAAAAMAAAAHAAAACAAAAAgAAAAGAAAABgAAAAMAAAAIAAAABwAAAAMAAAAIAAAABwAAAAcAAAAHAAAAAwAAAAcAAAADAAAABwAAAAgAAAAIAAAAAwAAAAcAAAAH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/KJdpEgEVEHX+dAPzkNIDA4TJwlVyR4yD+smb/ZRJiU=</DigestValue>
    </Reference>
    <Reference Type="http://www.w3.org/2000/09/xmldsig#Object" URI="#idOfficeObject">
      <DigestMethod Algorithm="http://www.w3.org/2001/04/xmlenc#sha256"/>
      <DigestValue>QRX8Fs6BJcJx0BwAildjsOYws6c1G9HWfYKF5ql5sXc=</DigestValue>
    </Reference>
    <Reference Type="http://uri.etsi.org/01903#SignedProperties" URI="#idSignedProperties">
      <Transforms>
        <Transform Algorithm="http://www.w3.org/TR/2001/REC-xml-c14n-20010315"/>
      </Transforms>
      <DigestMethod Algorithm="http://www.w3.org/2001/04/xmlenc#sha256"/>
      <DigestValue>YVnDcz8Oofwwksc8v0cSXcbmulLPiv6h77183xC8CBk=</DigestValue>
    </Reference>
    <Reference Type="http://www.w3.org/2000/09/xmldsig#Object" URI="#idValidSigLnImg">
      <DigestMethod Algorithm="http://www.w3.org/2001/04/xmlenc#sha256"/>
      <DigestValue>sWzpVAmitTTtoFVyWxHAEM4z/KFfv93N/DtHFPGNOkg=</DigestValue>
    </Reference>
    <Reference Type="http://www.w3.org/2000/09/xmldsig#Object" URI="#idInvalidSigLnImg">
      <DigestMethod Algorithm="http://www.w3.org/2001/04/xmlenc#sha256"/>
      <DigestValue>nY73plsnqKpVZR6tP9BGLRVT5xDktKtApme5jLsYRU4=</DigestValue>
    </Reference>
  </SignedInfo>
  <SignatureValue>RF+y187W7RVdV+qa0HOQumM0o1zMA1fQiCJwN87Lbt6sgj2cFHWabLk2JPJB1IYUqcP8fUKZiFR/
g40zgDC2Ydk+s2fR1nFGk3ZltXGel/v90Wo0eWGZUYtSSWYSLOEdgs+Jnyaw1RXaQk8TqW3I/hET
Ggrt8ZP9t4670+RujGL7KRG+ErkvroPrsXhrfSOkwuIZwhmt/7Gu8zcGJPWg8lMOk/kldiuxpCLz
zQ0gVSxFkDsMaFOAm+qqKtwgwTXbg8P8E3ODcL24vzaxhfeZ1EEzYV6wMyKGmKYEMP251J6i62k9
1ADP3sqMLPxpychNOZwVMq5+Y51aYj/CYBo/EQ==</SignatureValue>
  <KeyInfo>
    <X509Data>
      <X509Certificate>MIIH/jCCBeagAwIBAgIICsWWNyW5QRUwDQYJKoZIhvcNAQELBQAwWzEXMBUGA1UEBRMOUlVDIDgwMDUwMTcyLTExGjAYBgNVBAMTEUNBLURPQ1VNRU5UQSBTLkEuMRcwFQYDVQQKEw5ET0NVTUVOVEEgUy5BLjELMAkGA1UEBhMCUFkwHhcNMjEwNTExMjAwMTQ2WhcNMjMwNTExMjAxMTQ2WjCBoTELMAkGA1UEBhMCUFkxFjAUBgNVBAQMDU5FRkZBIFBFUlNBTk8xEjAQBgNVBAUTCUNJMTQ4ODQ3MjEVMBMGA1UEKgwMQU5BIENSSVNUSU5BMRcwFQYDVQQKDA5QRVJTT05BIEZJU0lDQTERMA8GA1UECwwIRklSTUEgRjIxIzAhBgNVBAMMGkFOQSBDUklTVElOQSBORUZGQSBQRVJTQU5PMIIBIjANBgkqhkiG9w0BAQEFAAOCAQ8AMIIBCgKCAQEAvJteMG7OdDTOBmjBkzFCxiLeBnI9mMgTUrvO6K+s3c9LyUVw5jrdUqRmgRPoTmV3p+7abEKlyFZExYPox/yf1rulHYy0I/t5hyEYMDPDOHF0sC+TYA/6H3cqtLmYd1JKAA0tWAyGMtygj1L8WOgPNRi+mxL5wLGE18XOc6sLAt6KI4oALdnovtpsoNqiWSXLKllqAor64hG8pIDFlCat0y1QuQTFWGDODR0ywmM4IaTo2cW92hr53nxEGyZItDHpwKvwQiGea8D5tHmniJ7vBOLbXOzHqIQpjgRSoSYsexE6OmCbjpApfVkn8ecNgSGHgvqpPeviA+K7k+YHFcuOVwIDAQABo4IDfTCCA3kwDAYDVR0TAQH/BAIwADAOBgNVHQ8BAf8EBAMCBeAwKgYDVR0lAQH/BCAwHgYIKwYBBQUHAwEGCCsGAQUFBwMCBggrBgEFBQcDBDAdBgNVHQ4EFgQUgwz0AnNq0E+UHGJWGtCW0xdbNF4wgZcGCCsGAQUFBwEBBIGKMIGHMDoGCCsGAQUFBzABhi5odHRwcz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EGA1UdEQQaMBiBFmFuZWZmYUBpbnZlc3Rvci5jb20ucHk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CX4OT7OUFNl4HjHX9Gxzo0ysWGqy2N0DWUnr73xIdqSARZcDZibGFioO6kd7U8X0wpd7davCzZzKaO1TQtFnkdcddKE1nqcDpVNouO/8bmqTbauVcniyBAFS4o2ToFF6hTK/hDQOwtbiaQ1j3EQzCwN6HD6wSElNXokpsSak4ng9780hXPPaIXTZ8nR0Bd4r5eMEowI0fywUoYJaUDbJvZlD3VrquARjfdW2POcVdnUtE/nTkWxfFS1tmdG2Z5isWy1iyr/dRFU5kq7Wd2/J45x1BSBkxg8sp/og+d4MMdLjJ5rqS85pEWKAkC37i0Lmja1QqPnFsv0/YZ4GirQDKKDzPU0fsLAHzvVd9efZ+Oc+53gpNneSLbn2XBEITMlVR8x3P3bEzijU1QNuX3PuGaqpMQCQdYE8lfvnmiMb3FNN53Qj2W2bm8m5s9+4kAPULm+HQ5/wJSs6CT3zZdm5GROI62s+E6uZXTnTuqbxfXdci0L7l+d1C/5JlAKqUr61nh9wwuXH9ZTfUHKHiVKsgTyYn57+G+gpgaV1j7WbSS9oj2llW+OcMYaPIYQ6wIC305g2Q6/2IcClgaSB6E9vCPgJiiigst8KXZO8vS/6JaLrpyfJlnrCfmbYRI8mWsc3UEVWbdtaOk08yuACB6Q+N2AMOPbO7jltLDro2QTB7X1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jDL7M+XUHUhqqq3ZC5Vq5a21gEuQI/jm/M+hc4fYbDY=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drawing2.xml?ContentType=application/vnd.openxmlformats-officedocument.drawing+xml">
        <DigestMethod Algorithm="http://www.w3.org/2001/04/xmlenc#sha256"/>
        <DigestValue>CPhCF1BFtpOraL9g5bVfkoVBUn+ECxt9rKVb24cE5DE=</DigestValue>
      </Reference>
      <Reference URI="/xl/drawings/drawing3.xml?ContentType=application/vnd.openxmlformats-officedocument.drawing+xml">
        <DigestMethod Algorithm="http://www.w3.org/2001/04/xmlenc#sha256"/>
        <DigestValue>bf/DSktbGYCUqYSw3vVlE7Et44bLl3aB0ngcbXTU66M=</DigestValue>
      </Reference>
      <Reference URI="/xl/drawings/drawing4.xml?ContentType=application/vnd.openxmlformats-officedocument.drawing+xml">
        <DigestMethod Algorithm="http://www.w3.org/2001/04/xmlenc#sha256"/>
        <DigestValue>siBEAtYmpRmcB+rNOyknp6U8Vfeivpb4PmAKPnyaIaw=</DigestValue>
      </Reference>
      <Reference URI="/xl/drawings/drawing5.xml?ContentType=application/vnd.openxmlformats-officedocument.drawing+xml">
        <DigestMethod Algorithm="http://www.w3.org/2001/04/xmlenc#sha256"/>
        <DigestValue>clKd542RUdcgRlUOE9p+ClweV6FqacGbZJY+phm3HoQ=</DigestValue>
      </Reference>
      <Reference URI="/xl/drawings/drawing6.xml?ContentType=application/vnd.openxmlformats-officedocument.drawing+xml">
        <DigestMethod Algorithm="http://www.w3.org/2001/04/xmlenc#sha256"/>
        <DigestValue>kmxuFwAbAmaj6IPmOmckZGl72kbGf6WqteD0yW7ovG0=</DigestValue>
      </Reference>
      <Reference URI="/xl/drawings/drawing7.xml?ContentType=application/vnd.openxmlformats-officedocument.drawing+xml">
        <DigestMethod Algorithm="http://www.w3.org/2001/04/xmlenc#sha256"/>
        <DigestValue>21sVgqa8Ogsvxm07LEFLEi2u269mrk56b7fdLoBXzLc=</DigestValue>
      </Reference>
      <Reference URI="/xl/drawings/vmlDrawing1.vml?ContentType=application/vnd.openxmlformats-officedocument.vmlDrawing">
        <DigestMethod Algorithm="http://www.w3.org/2001/04/xmlenc#sha256"/>
        <DigestValue>+CBEwb3fldQewg/KmU2rkSQxOBzrLmd8YPIkmmA38oo=</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Gh1jcU8D8qW8xh463EaiTPXMrOlkaoWsYHU5zvKXQb4=</DigestValue>
      </Reference>
      <Reference URI="/xl/media/image3.emf?ContentType=image/x-emf">
        <DigestMethod Algorithm="http://www.w3.org/2001/04/xmlenc#sha256"/>
        <DigestValue>Yxwq1CtgwBlPgV0cHU/o5qzBmCtd3KjIp3bLOeya0X8=</DigestValue>
      </Reference>
      <Reference URI="/xl/media/image4.emf?ContentType=image/x-emf">
        <DigestMethod Algorithm="http://www.w3.org/2001/04/xmlenc#sha256"/>
        <DigestValue>C9YAi3M/hzPg0akXmQwnEBnMgWg01jznbouDryjspzU=</DigestValue>
      </Reference>
      <Reference URI="/xl/media/image5.emf?ContentType=image/x-emf">
        <DigestMethod Algorithm="http://www.w3.org/2001/04/xmlenc#sha256"/>
        <DigestValue>+XHtv4RzE3kaXCYLbEosBxmgGf123Z5Jmny3jAktNr4=</DigestValue>
      </Reference>
      <Reference URI="/xl/printerSettings/printerSettings1.bin?ContentType=application/vnd.openxmlformats-officedocument.spreadsheetml.printerSettings">
        <DigestMethod Algorithm="http://www.w3.org/2001/04/xmlenc#sha256"/>
        <DigestValue>Cfw0083YUx4+c//A9/5+RCOR/iKtsVeQiYxZH4bhzc8=</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4Ed0TlkkCcxL3hc5k1rr9y9ceX6Nk+fgR7Ccqppk3xs=</DigestValue>
      </Reference>
      <Reference URI="/xl/styles.xml?ContentType=application/vnd.openxmlformats-officedocument.spreadsheetml.styles+xml">
        <DigestMethod Algorithm="http://www.w3.org/2001/04/xmlenc#sha256"/>
        <DigestValue>8G1WxGttn09LlXm0N6kx8Phi4A4qDaqi/mcDyUXK9nM=</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Y6ahcc6lXisuZJdZStEC0YKbJgqqvVo0doGwnll2Koo=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CZplgH+X93lIEUGxM5ZP83OpU6fS+tCM7MamT/efyOA=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tXlKTrMd35w/VGEq0pAUKGzoA7lDDEGfooykNcJtZd4=</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IT1yaBhweHy5cJqHVZDuINpJyc8kl/mPctGH78o2QBY=</DigestValue>
      </Reference>
      <Reference URI="/xl/worksheets/sheet2.xml?ContentType=application/vnd.openxmlformats-officedocument.spreadsheetml.worksheet+xml">
        <DigestMethod Algorithm="http://www.w3.org/2001/04/xmlenc#sha256"/>
        <DigestValue>ZRvOzjNf3eytw8se6jmt+i0VR6nLPlBpq8sZt3yulxc=</DigestValue>
      </Reference>
      <Reference URI="/xl/worksheets/sheet3.xml?ContentType=application/vnd.openxmlformats-officedocument.spreadsheetml.worksheet+xml">
        <DigestMethod Algorithm="http://www.w3.org/2001/04/xmlenc#sha256"/>
        <DigestValue>QzQITseUTVw2agrA1ggZ+BRNXhaIU14MkVeHeERBJ+U=</DigestValue>
      </Reference>
      <Reference URI="/xl/worksheets/sheet4.xml?ContentType=application/vnd.openxmlformats-officedocument.spreadsheetml.worksheet+xml">
        <DigestMethod Algorithm="http://www.w3.org/2001/04/xmlenc#sha256"/>
        <DigestValue>lFAzY5BQlHMZKmSrrycdcVhjd/c34b3WoZwpCtcyJbw=</DigestValue>
      </Reference>
      <Reference URI="/xl/worksheets/sheet5.xml?ContentType=application/vnd.openxmlformats-officedocument.spreadsheetml.worksheet+xml">
        <DigestMethod Algorithm="http://www.w3.org/2001/04/xmlenc#sha256"/>
        <DigestValue>WdeOCB/4YoyPL2fPdmFIVYbLsMBiK75mM7XcwJ6orK4=</DigestValue>
      </Reference>
      <Reference URI="/xl/worksheets/sheet6.xml?ContentType=application/vnd.openxmlformats-officedocument.spreadsheetml.worksheet+xml">
        <DigestMethod Algorithm="http://www.w3.org/2001/04/xmlenc#sha256"/>
        <DigestValue>+nE+V24RM/l0gjbfdprYli70V+0PjzJ7FsqMNN10Gxs=</DigestValue>
      </Reference>
      <Reference URI="/xl/worksheets/sheet7.xml?ContentType=application/vnd.openxmlformats-officedocument.spreadsheetml.worksheet+xml">
        <DigestMethod Algorithm="http://www.w3.org/2001/04/xmlenc#sha256"/>
        <DigestValue>TSUP8vNM4OtazPffmo4wXkGmYpX6hnlpCIIRlZNUyX8=</DigestValue>
      </Reference>
      <Reference URI="/xl/worksheets/sheet8.xml?ContentType=application/vnd.openxmlformats-officedocument.spreadsheetml.worksheet+xml">
        <DigestMethod Algorithm="http://www.w3.org/2001/04/xmlenc#sha256"/>
        <DigestValue>lNjBWDsT9/aRZPdD0rnhatvyr+e86LznAYMlNjdDwoc=</DigestValue>
      </Reference>
    </Manifest>
    <SignatureProperties>
      <SignatureProperty Id="idSignatureTime" Target="#idPackageSignature">
        <mdssi:SignatureTime xmlns:mdssi="http://schemas.openxmlformats.org/package/2006/digital-signature">
          <mdssi:Format>YYYY-MM-DDThh:mm:ssTZD</mdssi:Format>
          <mdssi:Value>2021-05-31T17:16:42Z</mdssi:Value>
        </mdssi:SignatureTime>
      </SignatureProperty>
    </SignatureProperties>
  </Object>
  <Object Id="idOfficeObject">
    <SignatureProperties>
      <SignatureProperty Id="idOfficeV1Details" Target="#idPackageSignature">
        <SignatureInfoV1 xmlns="http://schemas.microsoft.com/office/2006/digsig">
          <SetupID>{110BF333-E2A1-424C-9A72-949867740D17}</SetupID>
          <SignatureText>Ana Neffa</SignatureText>
          <SignatureImage/>
          <SignatureComments/>
          <WindowsVersion>10.0</WindowsVersion>
          <OfficeVersion>16.0.14026/22</OfficeVersion>
          <ApplicationVersion>16.0.14026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2021-05-31T17:16:42Z</xd:SigningTime>
          <xd:SigningCertificate>
            <xd:Cert>
              <xd:CertDigest>
                <DigestMethod Algorithm="http://www.w3.org/2001/04/xmlenc#sha256"/>
                <DigestValue>bwS0VuJtaiq3ZgijOiifELgvxl97tRiABtA7Y41if5w=</DigestValue>
              </xd:CertDigest>
              <xd:IssuerSerial>
                <X509IssuerName>C=PY, O=DOCUMENTA S.A., CN=CA-DOCUMENTA S.A., SERIALNUMBER=RUC 80050172-1</X509IssuerName>
                <X509SerialNumber>776191674391544085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DrEQAA8AgAACBFTUYAAAEA5BsAAKoAAAAGAAAAAAAAAAAAAAAAAAAAgAcAADgE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HvKbdiBeXXdY244AoulqZsjOXACIgPcWAAAAADh/9xYAAAAAgzRVZbTOXACDNFVlAgAAAMDOXADrvDZlTNmQAwEAAACc+ZBlMDYcFw22WA7YyP4WAr02ZZz5kGUAAAAATNmQZa1Wh8MIDvQWLM5cADnxm3Z8zFwAAAAAAAAAm3YAAAAA9f///wAAAAAAAAAAAAAAAJABAAAAAAABAAAAAHMAZQBnAG8AZQAgAHUAaQC4S91G4MxcAK1y5HUAAF131MxcAAAAAADczFwAAAAAAAak3WUAAF13AAAAABMAFACi6WpmIF5dd/TMXABk9bF2AAAAAIAcrwXgxF53ZHYACAAAAAAlAAAADAAAAAEAAAAYAAAADAAAAAAAAAASAAAADAAAAAEAAAAeAAAAGAAAAL0AAAAEAAAA9wAAABEAAAAlAAAADAAAAAEAAABUAAAAiAAAAL4AAAAEAAAA9QAAABAAAAABAAAAVVWPQYX2jkG+AAAABAAAAAoAAABMAAAAAAAAAAAAAAAAAAAA//////////9gAAAAMwAxAC8AMAA1AC8AMgAwADIAMQ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JxhhHcgAAAAmKiVAAAAAABY244AWNuOAHjpamYAAAAABqTdZQkAAAAAAAAAAAAAAAAAAAAAAAAAAOiOAAAAAAAAAAAAAAAAAAAAAAAAAAAAAAAAAAAAAAAAAAAAAAAAAAAAAAAAAAAAAAAAAAAAAAAAAAAAAAAAAH4Rh3cAANpG4D5bAOjRgHdY244ABqTdZQAAAAD40oB3//8AAAAAAADb04B329OAdxA/WwAUP1sAeOlqZgAAAAAAAAAAAAAAAAcAAAAAAAAA8YbjdQkAAAAHAAAASD9bAEg/WwAAAgAA/P///wEAAAAAAAAAAAAAAAAAAACAHK8F4MRed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FsAHvKbdoBBWwBpYTFlJRUKrk05Xw5E/pBlQPr2FgAAAAAAHDsbHD5bAED69hb/////RP6QZXwNP2Wc5JBlvEFbAAAAAACswpFlABw7G6zCkWWc5JBlKD5bAJUIP2Wc5JBlAQAAALmngMMDAAAAOD9bADnxm3aIPVsABAAAAAAAm3awPVsA4P///wAAAAAAAAAAAAAAAJABAAAAAAABAAAAAGEAcgBpAGEAbAAAAAAAAAAAAAAAAAAAAAAAAAAAAAAAAAAAAPGG43UAAAAABgAAAOw+WwDsPlsAAAIAAPz///8BAAAAAAAAAAAAAAAAAAAAAAAAAAAAAACAHK8FZHYACAAAAAAlAAAADAAAAAMAAAAYAAAADAAAAAAAAAASAAAADAAAAAEAAAAWAAAADAAAAAgAAABUAAAAVAAAAAoAAAAnAAAAHgAAAEoAAAABAAAAVVWPQYX2jkEKAAAASwAAAAEAAABMAAAABAAAAAkAAAAnAAAAIAAAAEsAAABQAAAAWACwnR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BvAAAARwAAACkAAAAzAAAARwAAABUAAAAhAPAAAAAAAAAAAAAAAIA/AAAAAAAAAAAAAIA/AAAAAAAAAAAAAAAAAAAAAAAAAAAAAAAAAAAAAAAAAAAlAAAADAAAAAAAAIAoAAAADAAAAAQAAABSAAAAcAEAAAQAAADw////AAAAAAAAAAAAAAAAkAEAAAAAAAEAAAAAcwBlAGcAbwBlACAAdQBpAAAAAAAAAAAAAAAAAAAAAAAAAAAAAAAAAAAAAAAAAAAAAAAAAAAAAAAAAAAAAAAAAAAAWwAe8pt2AAAAAFVXS0+qDAoPTD1bAEIkCmQBAAAABD5bACANAIQAAAAAyuc/Hlg9WwBayuNlKAH/DeDo4xapRV8OAgAAABg/WwDsM1Vl/////yQ/WwDJWT1l6UdfDi0AAAD0Q1sASaeAwygB/w1IP1sAOfGbdpg9WwAFAAAAAACbdgAAAEDw////AAAAAAAAAAAAAAAAkAEAAAAAAAEAAAAAcwBlAGcAbwBlACAAdQBpAAAAAAAAAAAAAAAAAAAAAAAAAAAA8YbjdQAAAAAJAAAA/D5bAPw+WwAAAgAA/P///wEAAAAAAAAAAAAAAAAAAAAAAAAAAAAAAIAcrwVkdgAIAAAAACUAAAAMAAAABAAAABgAAAAMAAAAAAAAABIAAAAMAAAAAQAAAB4AAAAYAAAAKQAAADMAAABwAAAASAAAACUAAAAMAAAABAAAAFQAAACEAAAAKgAAADMAAABuAAAARwAAAAEAAABVVY9BhfaOQSoAAAAzAAAACQAAAEwAAAAAAAAAAAAAAAAAAAD//////////2AAAABBAG4AYQAgAE4AZQBmAGYAYQARtAoAAAAJAAAACAAAAAQAAAAMAAAACAAAAAUAAAAFAAAAC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oAAAACgAAAFAAAACSAAAAXAAAAAEAAABVVY9BhfaOQQoAAABQAAAAGgAAAEwAAAAAAAAAAAAAAAAAAAD//////////4AAAABBAG4AYQAgAEMAcgBpAHMAdABpAG4AYQAgAE4AZQBmAGYAYQAgAFAAZQByAHMAYQBuAG8ABwAAAAcAAAAGAAAAAwAAAAcAAAAEAAAAAwAAAAUAAAAEAAAAAwAAAAcAAAAGAAAAAwAAAAgAAAAGAAAABAAAAAQAAAAGAAAAAwAAAAYAAAAGAAAABAAAAAUAAAAGAAAABwAAAAc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WAAAAbAAAAAEAAABVVY9BhfaOQQoAAABgAAAAEAAAAEwAAAAAAAAAAAAAAAAAAAD//////////2wAAABEAGkAcgBlAGMAdABvAHIAIABUAGkAdAB1AGwAYQByAAgAAAADAAAABAAAAAYAAAAFAAAABAAAAAcAAAAEAAAAAwAAAAYAAAADAAAABAAAAAcAAAADAAAABgAAAAQAAABLAAAAQAAAADAAAAAFAAAAIAAAAAEAAAABAAAAEAAAAAAAAAAAAAAAAAEAAIAAAAAAAAAAAAAAAAABAACAAAAAJQAAAAwAAAACAAAAJwAAABgAAAAFAAAAAAAAAP///wAAAAAAJQAAAAwAAAAFAAAATAAAAGQAAAAJAAAAcAAAAO8AAAB8AAAACQAAAHAAAADnAAAADQAAACEA8AAAAAAAAAAAAAAAgD8AAAAAAAAAAAAAgD8AAAAAAAAAAAAAAAAAAAAAAAAAAAAAAAAAAAAAAAAAACUAAAAMAAAAAAAAgCgAAAAMAAAABQAAACUAAAAMAAAAAQAAABgAAAAMAAAAAAAAABIAAAAMAAAAAQAAABYAAAAMAAAAAAAAAFQAAAA4AQAACgAAAHAAAADuAAAAfAAAAAEAAABVVY9BhfaOQQoAAABwAAAAJwAAAEwAAAAEAAAACQAAAHAAAADwAAAAfQAAAJwAAABGAGkAcgBtAGEAZABvACAAcABvAHIAOgAgAEEATgBBACAAQwBSAEkAUwBUAEkATgBBACAATgBFAEYARgBBACAAUABFAFIAUwBBAE4ATwDfmgYAAAADAAAABAAAAAkAAAAGAAAABwAAAAcAAAADAAAABwAAAAcAAAAEAAAAAwAAAAMAAAAHAAAACAAAAAcAAAADAAAABwAAAAcAAAADAAAABgAAAAYAAAADAAAACAAAAAcAAAADAAAACAAAAAYAAAAGAAAABgAAAAcAAAADAAAABgAAAAYAAAAHAAAABgAAAAcAAAAIAAAACQAAABYAAAAMAAAAAAAAACUAAAAMAAAAAgAAAA4AAAAUAAAAAAAAABAAAAAUAAAA</Object>
  <Object Id="idInvalidSigLnImg">AQAAAGwAAAAAAAAAAAAAAP8AAAB/AAAAAAAAAAAAAADrEQAA8AgAACBFTUYAAAEAUCEAALEAAAAGAAAAAAAAAAAAAAAAAAAAgAcAADgE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HvKbdiBeXXdY244AoulqZsjOXACIgPcWAAAAADh/9xYAAAAAgzRVZbTOXACDNFVlAgAAAMDOXADrvDZlTNmQAwEAAACc+ZBlMDYcFw22WA7YyP4WAr02ZZz5kGUAAAAATNmQZa1Wh8MIDvQWLM5cADnxm3Z8zFwAAAAAAAAAm3YAAAAA9f///wAAAAAAAAAAAAAAAJABAAAAAAABAAAAAHMAZQBnAG8AZQAgAHUAaQC4S91G4MxcAK1y5HUAAF131MxcAAAAAADczFwAAAAAAAak3WUAAF13AAAAABMAFACi6WpmIF5dd/TMXABk9bF2AAAAAIAcrwXgxF53ZHYACAAAAAAlAAAADAAAAAEAAAAYAAAADAAAAP8AAAASAAAADAAAAAEAAAAeAAAAGAAAACIAAAAEAAAAcgAAABEAAAAlAAAADAAAAAEAAABUAAAAqAAAACMAAAAEAAAAcAAAABAAAAABAAAAVVWPQYX2jkEjAAAABAAAAA8AAABMAAAAAAAAAAAAAAAAAAAA//////////9sAAAARgBpAHIAbQBhACAAbgBvACAAdgDhAGwAaQBkAGEALTU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nGGEdyAAAACYqJUAAAAAAFjbjgBY244AeOlqZgAAAAAGpN1lCQAAAAAAAAAAAAAAAAAAAAAAAAAA6I4AAAAAAAAAAAAAAAAAAAAAAAAAAAAAAAAAAAAAAAAAAAAAAAAAAAAAAAAAAAAAAAAAAAAAAAAAAAAAAAAAfhGHdwAA2kbgPlsA6NGAd1jbjgAGpN1lAAAAAPjSgHf//wAAAAAAANvTgHfb04B3ED9bABQ/WwB46WpmAAAAAAAAAAAAAAAABwAAAAAAAADxhuN1CQAAAAcAAABIP1sASD9bAAACAAD8////AQAAAAAAAAAAAAAAAAAAAIAcrwXgxF53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WwAe8pt2gEFbAGlhMWUlFQquTTlfDkT+kGVA+vYWAAAAAAAcOxscPlsAQPr2Fv////9E/pBlfA0/ZZzkkGW8QVsAAAAAAKzCkWUAHDsbrMKRZZzkkGUoPlsAlQg/ZZzkkGUBAAAAuaeAwwMAAAA4P1sAOfGbdog9WwAEAAAAAACbdrA9WwDg////AAAAAAAAAAAAAAAAkAEAAAAAAAEAAAAAYQByAGkAYQBsAAAAAAAAAAAAAAAAAAAAAAAAAAAAAAAAAAAA8YbjdQAAAAAGAAAA7D5bAOw+WwAAAgAA/P///wEAAAAAAAAAAAAAAAAAAAAAAAAAAAAAAIAcrwVkdgAIAAAAACUAAAAMAAAAAwAAABgAAAAMAAAAAAAAABIAAAAMAAAAAQAAABYAAAAMAAAACAAAAFQAAABUAAAACgAAACcAAAAeAAAASgAAAAEAAABVVY9BhfaOQQoAAABLAAAAAQAAAEwAAAAEAAAACQAAACcAAAAgAAAASwAAAFAAAABYAC0z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G8AAABHAAAAKQAAADMAAABHAAAAFQAAACEA8AAAAAAAAAAAAAAAgD8AAAAAAAAAAAAAgD8AAAAAAAAAAAAAAAAAAAAAAAAAAAAAAAAAAAAAAAAAACUAAAAMAAAAAAAAgCgAAAAMAAAABAAAAFIAAABwAQAABAAAAPD///8AAAAAAAAAAAAAAACQAQAAAAAAAQAAAABzAGUAZwBvAGUAIAB1AGkAAAAAAAAAAAAAAAAAAAAAAAAAAAAAAAAAAAAAAAAAAAAAAAAAAAAAAAAAAAAAAAAAAABbAB7ym3YAAAAAVVdLT6oMCg9MPVsAQiQKZAEAAAAEPlsAIA0AhAAAAADK5z8eWD1bAFrK42UoAf8N4OjjFqlFXw4CAAAAGD9bAOwzVWX/////JD9bAMlZPWXpR18OLQAAAPRDWwBJp4DDKAH/DUg/WwA58Zt2mD1bAAUAAAAAAJt2AAAAQPD///8AAAAAAAAAAAAAAACQAQAAAAAAAQAAAABzAGUAZwBvAGUAIAB1AGkAAAAAAAAAAAAAAAAAAAAAAAAAAADxhuN1AAAAAAkAAAD8PlsA/D5bAAACAAD8////AQAAAAAAAAAAAAAAAAAAAAAAAAAAAAAAgByvBWR2AAgAAAAAJQAAAAwAAAAEAAAAGAAAAAwAAAAAAAAAEgAAAAwAAAABAAAAHgAAABgAAAApAAAAMwAAAHAAAABIAAAAJQAAAAwAAAAEAAAAVAAAAIQAAAAqAAAAMwAAAG4AAABHAAAAAQAAAFVVj0GF9o5BKgAAADMAAAAJAAAATAAAAAAAAAAAAAAAAAAAAP//////////YAAAAEEAbgBhACAATgBlAGYAZgBhAC1YCgAAAAkAAAAIAAAABAAAAAwAAAAIAAAABQAAAAUAAAAI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QAAAAwAAAABAAAAGAAAAAwAAAAAAAAAEgAAAAwAAAABAAAAHgAAABgAAAAJAAAAUAAAAPcAAABdAAAAJQAAAAwAAAABAAAAVAAAAOgAAAAKAAAAUAAAAJIAAABcAAAAAQAAAFVVj0GF9o5BCgAAAFAAAAAaAAAATAAAAAAAAAAAAAAAAAAAAP//////////gAAAAEEAbgBhACAAQwByAGkAcwB0AGkAbgBhACAATgBlAGYAZgBhACAAUABlAHIAcwBhAG4AbwAHAAAABwAAAAYAAAADAAAABwAAAAQAAAADAAAABQAAAAQAAAADAAAABwAAAAYAAAADAAAACAAAAAYAAAAEAAAABAAAAAYAAAADAAAABgAAAAYAAAAEAAAABQAAAAYAAAAHAAAABwAAAEsAAABAAAAAMAAAAAUAAAAgAAAAAQAAAAEAAAAQAAAAAAAAAAAAAAAAAQAAgAAAAAAAAAAAAAAAAAEAAIAAAAAlAAAADAAAAAIAAAAnAAAAGAAAAAUAAAAAAAAA////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KwAAAAKAAAAYAAAAFYAAABsAAAAAQAAAFVVj0GF9o5BCgAAAGAAAAAQAAAATAAAAAAAAAAAAAAAAAAAAP//////////bAAAAEQAaQByAGUAYwB0AG8AcgAgAFQAaQB0AHUAbABhAHIACAAAAAMAAAAEAAAABgAAAAUAAAAEAAAABwAAAAQAAAADAAAABgAAAAMAAAAEAAAABwAAAAMAAAAGAAAABAAAAEsAAABAAAAAMAAAAAUAAAAgAAAAAQAAAAEAAAAQAAAAAAAAAAAAAAAAAQAAgAAAAAAAAAAAAAAAAAEAAIAAAAAlAAAADAAAAAIAAAAnAAAAGAAAAAUAAAAAAAAA////AAAAAAAlAAAADAAAAAUAAABMAAAAZAAAAAkAAABwAAAA7wAAAHwAAAAJAAAAcAAAAOcAAAANAAAAIQDwAAAAAAAAAAAAAACAPwAAAAAAAAAAAACAPwAAAAAAAAAAAAAAAAAAAAAAAAAAAAAAAAAAAAAAAAAAJQAAAAwAAAAAAACAKAAAAAwAAAAFAAAAJQAAAAwAAAABAAAAGAAAAAwAAAAAAAAAEgAAAAwAAAABAAAAFgAAAAwAAAAAAAAAVAAAADgBAAAKAAAAcAAAAO4AAAB8AAAAAQAAAFVVj0GF9o5BCgAAAHAAAAAnAAAATAAAAAQAAAAJAAAAcAAAAPAAAAB9AAAAnAAAAEYAaQByAG0AYQBkAG8AIABwAG8AcgA6ACAAQQBOAEEAIABDAFIASQBTAFQASQBOAEEAIABOAEUARgBGAEEAIABQAEUAUgBTAEEATgBPAC0xBgAAAAMAAAAEAAAACQAAAAYAAAAHAAAABwAAAAMAAAAHAAAABwAAAAQAAAADAAAAAwAAAAcAAAAIAAAABwAAAAMAAAAHAAAABwAAAAMAAAAGAAAABgAAAAMAAAAIAAAABwAAAAMAAAAIAAAABgAAAAYAAAAGAAAABwAAAAMAAAAGAAAABgAAAAcAAAAGAAAABwAAAAgAAAAJ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xb575Ukq4LMoWvl5eozRRhm58uRV3v9rsmr5kZfK0x8=</DigestValue>
    </Reference>
    <Reference Type="http://www.w3.org/2000/09/xmldsig#Object" URI="#idOfficeObject">
      <DigestMethod Algorithm="http://www.w3.org/2001/04/xmlenc#sha256"/>
      <DigestValue>Jix9NAo40NSOwbK5aUeGsdqBnoroJFnyEErtYosnJus=</DigestValue>
    </Reference>
    <Reference Type="http://uri.etsi.org/01903#SignedProperties" URI="#idSignedProperties">
      <Transforms>
        <Transform Algorithm="http://www.w3.org/TR/2001/REC-xml-c14n-20010315"/>
      </Transforms>
      <DigestMethod Algorithm="http://www.w3.org/2001/04/xmlenc#sha256"/>
      <DigestValue>aWC9V4G4wkbk74XlqmATdkaGp8n114SnU+51EgdcxBA=</DigestValue>
    </Reference>
    <Reference Type="http://www.w3.org/2000/09/xmldsig#Object" URI="#idValidSigLnImg">
      <DigestMethod Algorithm="http://www.w3.org/2001/04/xmlenc#sha256"/>
      <DigestValue>ubLIxQtkGrzxGdicPCN8mROQRqWutLw9MUXUHmnX5ig=</DigestValue>
    </Reference>
    <Reference Type="http://www.w3.org/2000/09/xmldsig#Object" URI="#idInvalidSigLnImg">
      <DigestMethod Algorithm="http://www.w3.org/2001/04/xmlenc#sha256"/>
      <DigestValue>6bwSrSqsi8hvk4V30C5xtIR/I/zqAtGA90NlwwUOH5s=</DigestValue>
    </Reference>
  </SignedInfo>
  <SignatureValue>el4kr0BYNMReUA82RTM4xa3V8VdHhOk0knEX1+VC1XPxLuRPVcJL/OW+wnXxGQre/X3Ui/Pq/NDM
c5FDFbsi4LqLCWDaxr4mcEMt3svzXaT9FE8akAUAhMVYnxCtpNJ7LdpcX15AJUcv73U8yFMEjAa2
HdbewKb7gTogr3dfbHAmYzuzmPa9ncjdM929c/1MiKCDvVXBfXi4S9DgZSF/dJ9eWHGOW/E+xdzP
UU8hTbTBJ0KlZrIXuNpfjPwAtZF9IAlqr2iUZnHYhctj/Pj7qKHYrAo1OXVSvzyxGEHyTsmMu1Is
3ZvchGtUNNGP6FAblGLx0ZRyMoNkYT3NbP9JvQ==</SignatureValue>
  <KeyInfo>
    <X509Data>
      <X509Certificate>MIIIHTCCBgWgAwIBAgIIQBLFYaXZOhUwDQYJKoZIhvcNAQELBQAwWzEXMBUGA1UEBRMOUlVDIDgwMDUwMTcyLTExGjAYBgNVBAMTEUNBLURPQ1VNRU5UQSBTLkEuMRcwFQYDVQQKEw5ET0NVTUVOVEEgUy5BLjELMAkGA1UEBhMCUFkwHhcNMjEwMzA5MTIyODMwWhcNMjMwMzA5MTIzODMwWjCBvTELMAkGA1UEBhMCUFkxHjAcBgNVBAQMFU9QT1JUTyBMRUlWQSBFU1BJTk9MQTESMBAGA1UEBRMJQ0k3MTczOTkzMRswGQYDVQQqDBJGRURFUklDTyBTRUJBU1RJQU4xFzAVBgNVBAoMDlBFUlNPTkEgRklTSUNBMREwDwYDVQQLDAhGSVJNQSBGMjExMC8GA1UEAwwoRkVERVJJQ08gU0VCQVNUSUFOIE9QT1JUTyBMRUlWQSBFU1BJTk9MQTCCASIwDQYJKoZIhvcNAQEBBQADggEPADCCAQoCggEBANXxourNpqnBK9YFT59B5dcgWZW2RlIqwBhNUc2Im0VoZSg8AQ4F7omaGTIzPY3hArf/N7JneusXPu3foxPTTGWk1hvWf2CHm4D35vrebO1h2YaDD6Hz23tAgqr/+AhpbA4CJ/ieQUWE61Oa4jqdMXiHJOxYAtG7mUx7om2sWssXj/KxWdUUC3ITRPiZnBc1ZjlNjNsW6Z/Sj+RRjzAu+4wxIFtLLVa1f89gOoWVYvyCSeLFZYn/7PyL+/DbKVknT4QhZGShQ2ih7Fczh/4VSkQWlIY5q6mXbN5RAkjnvbO07xYEHEuEhcTmKrHI/eyvyDwHbodYYr8R2oAg+AV+3OECAwEAAaOCA4AwggN8MAwGA1UdEwEB/wQCMAAwDgYDVR0PAQH/BAQDAgXgMCoGA1UdJQEB/wQgMB4GCCsGAQUFBwMBBggrBgEFBQcDAgYIKwYBBQUHAwQwHQYDVR0OBBYEFEs6XtTt3z38s5GbxNOJ5gHo0UBNMIGXBggrBgEFBQcBAQSBijCBhzA6BggrBgEFBQcwAYYuaHR0cHM6Ly93d3cuZG9jdW1lbnRhLmNvbS5weS9maXJtYWRpZ2l0YWwvb3NjcDBJBggrBgEFBQcwAoY9aHR0cHM6Ly93d3cuZG9jdW1lbnRhLmNvbS5weS9maXJtYWRpZ2l0YWwvZGVzY2FyZ2FzL2NhZG9jLmNydDAfBgNVHSMEGDAWgBRAJqwmXGKPxvUCVOSNwRom1u6lsjBPBgNVHR8ESDBGMESgQqBAhj5odHRwczovL3d3dy5kb2N1bWVudGEuY29tLnB5L2Zpcm1hZGlnaXRhbC9kZXNjYXJnYXMvY3JsZG9jLmNybDAkBgNVHREEHTAbgRlzZWJhc3RpYW5vcG9ydG9AZ21haWwuY29tMIIB3QYDVR0gBIIB1DCCAdAwggHMBg4rBgEEAYL5OwEBAQYBATCCAbgwPwYIKwYBBQUHAgEWM2h0dHBzOi8vd3d3LmRvY3VtZW50YS5jb20ucHkvZmlybWFkaWdpdGFsL2Rlc2NhcmdhczCBwAYIKwYBBQUHAgIwgbMagbBFc3RlIGVzIHVuIGNlcnRpZmljYWRvIGRlIHBlcnNvbmEgZu1zaWNhIGN1eWEgY2xhdmUgcHJpdmFkYSBlc3ThIGNvbnRlbmlkYSBlbiB1biBt82R1bG8gZGUgaGFyZHdhcmUgc2VndXJvIHkgc3UgZmluYWxpZGFkIGVzIGF1dGVudGljYXIgYSBzdSB0aXR1bGFyIG8gZ2VuZXJhciBmaXJtYXMgZGlnaXRhbGVzLjCBsQYIKwYBBQUHAgIwgaQagaFUaGlzIGlzIGFuIGVuZCB1c2VyIGNlcnRpZmljYXRlIHdob3NlIHByaXZhdGUga2V5IGlzIGVtYmVkZGVkIHdpdGhpbiBhIHNlY3VyZSBoYXJkd2FyZSBtb2R1bGUgdGhhdCBhaW1zIHRvIGF1dGhlbnRpY2F0ZSBpdHMgb3duZXIgb3IgZ2VuZXJhdGUgZGlnaXRhbCBzaWduYXR1cmVzLjANBgkqhkiG9w0BAQsFAAOCAgEAqTuxm0RUNLqAZD4t3TsnJmK0B+f1/E/C4rwfgyWbGzZSYD5VuZ+bFEuyVIPmuwPxNMxIrvV/ZFUPuCSHIcuJ8tyBMjkssR0CNigmjpxEWYeYNstFR2Qz3kKd6U8aVfmEd1py0uQm9SfhpZ+3bGIWLlS+EdbX1kDnZs17GFGwMA7RRCME1zacDpuFj1RyG8ViiYSG+L8v/kWEcbbryHxIL+CSEPfmOt3hNJkQXGzeTznpzmgf2UI7mKAZq9L5cciTaNDtr+nhLtcfVmrhv0e4uVTprJwteMMJ6576Szd03zX0l3XRDH/+iNAILrnyBfIa793Zgr09oNHBBvH5LQwhQ2dYp5TlCJONRuSlQGMxN6R2S8dWSf2W7+Dz3b6kmR7FBLR0zl3tl+ckEo3ofT3LjqINqmxvi67B8i97Gn2CPnSlyChPuAdLWEEhEnlw4AqSY9oAZfEV4InYzNcVrtJ78oAK/6RvHlRJoIzXr7gQekWm7HFfyH31o+4RLNg1D6dgiycXjvPiAaDqEUd9xcXnaYVajHHDafzoPV8nulzxbtCWbQOc3w+AMeBwhXoNo/A1IYxbZ8IpRFsq3NEQYJnEmuaqVHLxOHOaTgooqmZ71AIIy4HHI1g/Vw/TfPAysNZmJ5bZh2KDuPIm2yWupbDAJg9Ag6Wf83fCsdvjLMAhIS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jDL7M+XUHUhqqq3ZC5Vq5a21gEuQI/jm/M+hc4fYbDY=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drawing2.xml?ContentType=application/vnd.openxmlformats-officedocument.drawing+xml">
        <DigestMethod Algorithm="http://www.w3.org/2001/04/xmlenc#sha256"/>
        <DigestValue>CPhCF1BFtpOraL9g5bVfkoVBUn+ECxt9rKVb24cE5DE=</DigestValue>
      </Reference>
      <Reference URI="/xl/drawings/drawing3.xml?ContentType=application/vnd.openxmlformats-officedocument.drawing+xml">
        <DigestMethod Algorithm="http://www.w3.org/2001/04/xmlenc#sha256"/>
        <DigestValue>bf/DSktbGYCUqYSw3vVlE7Et44bLl3aB0ngcbXTU66M=</DigestValue>
      </Reference>
      <Reference URI="/xl/drawings/drawing4.xml?ContentType=application/vnd.openxmlformats-officedocument.drawing+xml">
        <DigestMethod Algorithm="http://www.w3.org/2001/04/xmlenc#sha256"/>
        <DigestValue>siBEAtYmpRmcB+rNOyknp6U8Vfeivpb4PmAKPnyaIaw=</DigestValue>
      </Reference>
      <Reference URI="/xl/drawings/drawing5.xml?ContentType=application/vnd.openxmlformats-officedocument.drawing+xml">
        <DigestMethod Algorithm="http://www.w3.org/2001/04/xmlenc#sha256"/>
        <DigestValue>clKd542RUdcgRlUOE9p+ClweV6FqacGbZJY+phm3HoQ=</DigestValue>
      </Reference>
      <Reference URI="/xl/drawings/drawing6.xml?ContentType=application/vnd.openxmlformats-officedocument.drawing+xml">
        <DigestMethod Algorithm="http://www.w3.org/2001/04/xmlenc#sha256"/>
        <DigestValue>kmxuFwAbAmaj6IPmOmckZGl72kbGf6WqteD0yW7ovG0=</DigestValue>
      </Reference>
      <Reference URI="/xl/drawings/drawing7.xml?ContentType=application/vnd.openxmlformats-officedocument.drawing+xml">
        <DigestMethod Algorithm="http://www.w3.org/2001/04/xmlenc#sha256"/>
        <DigestValue>21sVgqa8Ogsvxm07LEFLEi2u269mrk56b7fdLoBXzLc=</DigestValue>
      </Reference>
      <Reference URI="/xl/drawings/vmlDrawing1.vml?ContentType=application/vnd.openxmlformats-officedocument.vmlDrawing">
        <DigestMethod Algorithm="http://www.w3.org/2001/04/xmlenc#sha256"/>
        <DigestValue>+CBEwb3fldQewg/KmU2rkSQxOBzrLmd8YPIkmmA38oo=</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Gh1jcU8D8qW8xh463EaiTPXMrOlkaoWsYHU5zvKXQb4=</DigestValue>
      </Reference>
      <Reference URI="/xl/media/image3.emf?ContentType=image/x-emf">
        <DigestMethod Algorithm="http://www.w3.org/2001/04/xmlenc#sha256"/>
        <DigestValue>Yxwq1CtgwBlPgV0cHU/o5qzBmCtd3KjIp3bLOeya0X8=</DigestValue>
      </Reference>
      <Reference URI="/xl/media/image4.emf?ContentType=image/x-emf">
        <DigestMethod Algorithm="http://www.w3.org/2001/04/xmlenc#sha256"/>
        <DigestValue>C9YAi3M/hzPg0akXmQwnEBnMgWg01jznbouDryjspzU=</DigestValue>
      </Reference>
      <Reference URI="/xl/media/image5.emf?ContentType=image/x-emf">
        <DigestMethod Algorithm="http://www.w3.org/2001/04/xmlenc#sha256"/>
        <DigestValue>+XHtv4RzE3kaXCYLbEosBxmgGf123Z5Jmny3jAktNr4=</DigestValue>
      </Reference>
      <Reference URI="/xl/printerSettings/printerSettings1.bin?ContentType=application/vnd.openxmlformats-officedocument.spreadsheetml.printerSettings">
        <DigestMethod Algorithm="http://www.w3.org/2001/04/xmlenc#sha256"/>
        <DigestValue>Cfw0083YUx4+c//A9/5+RCOR/iKtsVeQiYxZH4bhzc8=</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4Ed0TlkkCcxL3hc5k1rr9y9ceX6Nk+fgR7Ccqppk3xs=</DigestValue>
      </Reference>
      <Reference URI="/xl/styles.xml?ContentType=application/vnd.openxmlformats-officedocument.spreadsheetml.styles+xml">
        <DigestMethod Algorithm="http://www.w3.org/2001/04/xmlenc#sha256"/>
        <DigestValue>8G1WxGttn09LlXm0N6kx8Phi4A4qDaqi/mcDyUXK9nM=</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Y6ahcc6lXisuZJdZStEC0YKbJgqqvVo0doGwnll2Koo=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CZplgH+X93lIEUGxM5ZP83OpU6fS+tCM7MamT/efyOA=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tXlKTrMd35w/VGEq0pAUKGzoA7lDDEGfooykNcJtZd4=</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IT1yaBhweHy5cJqHVZDuINpJyc8kl/mPctGH78o2QBY=</DigestValue>
      </Reference>
      <Reference URI="/xl/worksheets/sheet2.xml?ContentType=application/vnd.openxmlformats-officedocument.spreadsheetml.worksheet+xml">
        <DigestMethod Algorithm="http://www.w3.org/2001/04/xmlenc#sha256"/>
        <DigestValue>ZRvOzjNf3eytw8se6jmt+i0VR6nLPlBpq8sZt3yulxc=</DigestValue>
      </Reference>
      <Reference URI="/xl/worksheets/sheet3.xml?ContentType=application/vnd.openxmlformats-officedocument.spreadsheetml.worksheet+xml">
        <DigestMethod Algorithm="http://www.w3.org/2001/04/xmlenc#sha256"/>
        <DigestValue>QzQITseUTVw2agrA1ggZ+BRNXhaIU14MkVeHeERBJ+U=</DigestValue>
      </Reference>
      <Reference URI="/xl/worksheets/sheet4.xml?ContentType=application/vnd.openxmlformats-officedocument.spreadsheetml.worksheet+xml">
        <DigestMethod Algorithm="http://www.w3.org/2001/04/xmlenc#sha256"/>
        <DigestValue>lFAzY5BQlHMZKmSrrycdcVhjd/c34b3WoZwpCtcyJbw=</DigestValue>
      </Reference>
      <Reference URI="/xl/worksheets/sheet5.xml?ContentType=application/vnd.openxmlformats-officedocument.spreadsheetml.worksheet+xml">
        <DigestMethod Algorithm="http://www.w3.org/2001/04/xmlenc#sha256"/>
        <DigestValue>WdeOCB/4YoyPL2fPdmFIVYbLsMBiK75mM7XcwJ6orK4=</DigestValue>
      </Reference>
      <Reference URI="/xl/worksheets/sheet6.xml?ContentType=application/vnd.openxmlformats-officedocument.spreadsheetml.worksheet+xml">
        <DigestMethod Algorithm="http://www.w3.org/2001/04/xmlenc#sha256"/>
        <DigestValue>+nE+V24RM/l0gjbfdprYli70V+0PjzJ7FsqMNN10Gxs=</DigestValue>
      </Reference>
      <Reference URI="/xl/worksheets/sheet7.xml?ContentType=application/vnd.openxmlformats-officedocument.spreadsheetml.worksheet+xml">
        <DigestMethod Algorithm="http://www.w3.org/2001/04/xmlenc#sha256"/>
        <DigestValue>TSUP8vNM4OtazPffmo4wXkGmYpX6hnlpCIIRlZNUyX8=</DigestValue>
      </Reference>
      <Reference URI="/xl/worksheets/sheet8.xml?ContentType=application/vnd.openxmlformats-officedocument.spreadsheetml.worksheet+xml">
        <DigestMethod Algorithm="http://www.w3.org/2001/04/xmlenc#sha256"/>
        <DigestValue>lNjBWDsT9/aRZPdD0rnhatvyr+e86LznAYMlNjdDwoc=</DigestValue>
      </Reference>
    </Manifest>
    <SignatureProperties>
      <SignatureProperty Id="idSignatureTime" Target="#idPackageSignature">
        <mdssi:SignatureTime xmlns:mdssi="http://schemas.openxmlformats.org/package/2006/digital-signature">
          <mdssi:Format>YYYY-MM-DDThh:mm:ssTZD</mdssi:Format>
          <mdssi:Value>2021-05-31T19:01:24Z</mdssi:Value>
        </mdssi:SignatureTime>
      </SignatureProperty>
    </SignatureProperties>
  </Object>
  <Object Id="idOfficeObject">
    <SignatureProperties>
      <SignatureProperty Id="idOfficeV1Details" Target="#idPackageSignature">
        <SignatureInfoV1 xmlns="http://schemas.microsoft.com/office/2006/digsig">
          <SetupID>{58BC1AB9-633E-4480-8B5B-E6BBF6B37C6F}</SetupID>
          <SignatureText>Sebastian Oporto</SignatureText>
          <SignatureImage/>
          <SignatureComments/>
          <WindowsVersion>10.0</WindowsVersion>
          <OfficeVersion>16.0.14026/22</OfficeVersion>
          <ApplicationVersion>16.0.14026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2021-05-31T19:01:24Z</xd:SigningTime>
          <xd:SigningCertificate>
            <xd:Cert>
              <xd:CertDigest>
                <DigestMethod Algorithm="http://www.w3.org/2001/04/xmlenc#sha256"/>
                <DigestValue>JxmNCuDVNNtv/ftOgITGaTx9fxItXnxdWsYO5VwzOh0=</DigestValue>
              </xd:CertDigest>
              <xd:IssuerSerial>
                <X509IssuerName>C=PY, O=DOCUMENTA S.A., CN=CA-DOCUMENTA S.A., SERIALNUMBER=RUC 80050172-1</X509IssuerName>
                <X509SerialNumber>4616969591193156117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EsBAAB/AAAAAAAAAAAAAAA9FwAA8AgAACBFTUYAAAEAGBwAAKoAAAAGAAAAAAAAAAAAAAAAAAAAgAcAADgEAABYAQAAwQAAAAAAAAAAAAAAAAAAAMA/BQDo8QIACgAAABAAAAAAAAAAAAAAAEsAAAAQAAAAAAAAAAUAAAAeAAAAGAAAAAAAAAAAAAAATAEAAIAAAAAnAAAAGAAAAAEAAAAAAAAAAAAAAAAAAAAlAAAADAAAAAEAAABMAAAAZAAAAAAAAAAAAAAASwEAAH8AAAAAAAAAAAAAAEw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8PDwAAAAAAAlAAAADAAAAAEAAABMAAAAZAAAAAAAAAAAAAAASwEAAH8AAAAAAAAAAAAAAEwBAACAAAAAIQDwAAAAAAAAAAAAAACAPwAAAAAAAAAAAACAPwAAAAAAAAAAAAAAAAAAAAAAAAAAAAAAAAAAAAAAAAAAJQAAAAwAAAAAAACAKAAAAAwAAAABAAAAJwAAABgAAAABAAAAAAAAAPDw8AAAAAAAJQAAAAwAAAABAAAATAAAAGQAAAAAAAAAAAAAAEsBAAB/AAAAAAAAAAAAAABM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AAAAAAAlAAAADAAAAAEAAABMAAAAZAAAAAAAAAAAAAAASwEAAH8AAAAAAAAAAAAAAEwBAACAAAAAIQDwAAAAAAAAAAAAAACAPwAAAAAAAAAAAACAPwAAAAAAAAAAAAAAAAAAAAAAAAAAAAAAAAAAAAAAAAAAJQAAAAwAAAAAAACAKAAAAAwAAAABAAAAJwAAABgAAAABAAAAAAAAAP///wAAAAAAJQAAAAwAAAABAAAATAAAAGQAAAAAAAAAAAAAAEsBAAB/AAAAAAAAAAAAAAB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HvKbdiBeXXdg4vMDoulqZtjI7wDAvm0XAAAAAPi8bRcAAAAAgzRVZcTI7wODNFVlAgAAANDI7wPrvDZlTNmQEwEAAACc+ZBl6F2BF06PWKpYBHYXAr02ZZz5kGUAAAAATNmQZbkbEMeANj0XPMjvAznxm3aMxu8DAAAAAAAAm3YAAAAA9f///wAAAAAAAAAAAAAAAJABAAAAAAABAAAAAHMAZQBnAG8AZQAgAHUAaQC2rICv8MbvA61y5HUAAF135MbvAwAAAADsxu8DAAAAAAak3WUAAF13AAAAABMAFACi6WpmIF5ddwTH7wNk9bF2AAAAAAiYkw7gxF53ZHYACAAAAAAlAAAADAAAAAEAAAAYAAAADAAAAAAAAAASAAAADAAAAAEAAAAeAAAAGAAAAL0AAAAEAAAA9wAAABEAAAAlAAAADAAAAAEAAABUAAAAiAAAAL4AAAAEAAAA9QAAABAAAAABAAAAVVWPQYX2jkG+AAAABAAAAAoAAABMAAAAAAAAAAAAAAAAAAAA//////////9gAAAAMwAxAC8AMAA1AC8AMgAwADIAMQAGAAAABgAAAAQAAAAGAAAABgAAAAQAAAAGAAAABgAAAAYAAAAGAAAASwAAAEAAAAAwAAAABQAAACAAAAABAAAAAQAAABAAAAAAAAAAAAAAAEwBAACAAAAAAAAAAAAAAABMAQAAgAAAAFIAAABwAQAAAgAAABAAAAAHAAAAAAAAAAAAAAC8AgAAAAAAAAECAiJTAHkAcwB0AGUAbQAAAAAAAAAAAAAAAAAAAAAAAAAAAAAAAAAAAAAAAAAAAAAAAAAAAAAAAAAAAAAAAAAAAAAAAACEdwkAAADI//MDAAAAAGDi8wNg4vMDeOlqZgAAAACG6WpmAAAAAAAAAAAAAAAAAAAAAAAAAACYvfMDAAAAAAAAAAAAAAAAAAAAAAAAAAAAAAAAAAAAAAAAAAAAAAAAAAAAAAAAAAAAAAAAAAAAAAAAAAAAAAAAiOLvA/aLgK8AAI53fOPvA+jRgHdg4vMDBqTdZQAAAAD40oB3//8AAAAAAADb04B329OAd6zj7wOw4+8DeOlqZgAAAAAAAAAAAAAAAAAAAADxhuN1CQAAAAcAAADk4+8D5OPvAwACAAD8////AQAAAAAAAAAAAAAAAAAAAAAAAAAAAAAACJiTDm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O4DHvKbdpA77gNpYTFlABgKBA58WapE/pBlaPcaHAAAAAAgNgIELDjuA2j3Ghz/////RP6QZXwNP2Wc5JBlzDvuAwAAAACswpFlIDYCBKzCkWWc5JBlODjuA5UIP2Wc5JBlAQAAAE3qEccDAAAASDnuAznxm3aYN+4DBgAAAAAAm3bAN+4D4P///wAAAAAAAAAAAAAAAJABAAAAAAABAAAAAGEAcgBpAGEAbAAAAAAAAAAAAAAAAAAAAAAAAAAAAAAAAAAAAPGG43UAAAAABgAAAPw47gP8OO4DAAIAAPz///8BAAAAAAAAAAAAAAAAAAAAAAAAAAAAAAAImJMOZHYACAAAAAAlAAAADAAAAAMAAAAYAAAADAAAAAAAAAASAAAADAAAAAEAAAAWAAAADAAAAAgAAABUAAAAVAAAAAoAAAAnAAAAHgAAAEoAAAABAAAAVVWPQYX2jkEKAAAASwAAAAEAAABMAAAABAAAAAkAAAAnAAAAIAAAAEsAAABQAAAAWABy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jAAAARwAAACkAAAAzAAAAewAAABUAAAAhAPAAAAAAAAAAAAAAAIA/AAAAAAAAAAAAAIA/AAAAAAAAAAAAAAAAAAAAAAAAAAAAAAAAAAAAAAAAAAAlAAAADAAAAAAAAIAoAAAADAAAAAQAAABSAAAAcAEAAAQAAADw////AAAAAAAAAAAAAAAAkAEAAAAAAAEAAAAAcwBlAGcAbwBlACAAdQBpAAAAAAAAAAAAAAAAAAAAAAAAAAAAAAAAAAAAAAAAAAAAAAAAAAAAAAAAAAAAAAAAAAAA7gMe8pt2AAAAAMwRoautDAoSXDfuA0IkCmQBAAAAFDjuAyANAIQAAAAAqZCq6mg37gNayuNlAMOBDmCoNhfqcFmqAgAAACg57gPsM1Vl/////zQ57gPJWT1lqn5Zqi0AAAAEPu4DXeoRxwDDgQ5YOe4DOfGbdqg37gMHAAAAAACbdgAAAEDw////AAAAAAAAAAAAAAAAkAEAAAAAAAEAAAAAcwBlAGcAbwBlACAAdQBpAAAAAAAAAAAAAAAAAAAAAAAAAAAA8YbjdQAAAAAJAAAADDnuAww57gMAAgAA/P///wEAAAAAAAAAAAAAAAAAAAAAAAAAAAAAAAiYkw5kdgAIAAAAACUAAAAMAAAABAAAABgAAAAMAAAAAAAAABIAAAAMAAAAAQAAAB4AAAAYAAAAKQAAADMAAACkAAAASAAAACUAAAAMAAAABAAAAFQAAACsAAAAKgAAADMAAACiAAAARwAAAAEAAABVVY9BhfaOQSoAAAAzAAAAEAAAAEwAAAAAAAAAAAAAAAAAAAD//////////2wAAABTAGUAYgBhAHMAdABpAGEAbgAgAE8AcABvAHIAdABvAAkAAAAIAAAACQAAAAgAAAAHAAAABQAAAAQAAAAIAAAACQAAAAQAAAAMAAAACQAAAAkAAAAGAAAABQAAAAkAAABLAAAAQAAAADAAAAAFAAAAIAAAAAEAAAABAAAAEAAAAAAAAAAAAAAATAEAAIAAAAAAAAAAAAAAAEwBAACAAAAAJQAAAAwAAAACAAAAJwAAABgAAAAFAAAAAAAAAP///wAAAAAAJQAAAAwAAAAFAAAATAAAAGQAAAAAAAAAUAAAAEsBAAB8AAAAAAAAAFAAAABMAQAALQAAACEA8AAAAAAAAAAAAAAAgD8AAAAAAAAAAAAAgD8AAAAAAAAAAAAAAAAAAAAAAAAAAAAAAAAAAAAAAAAAACUAAAAMAAAAAAAAgCgAAAAMAAAABQAAACcAAAAYAAAABQAAAAAAAAD///8AAAAAACUAAAAMAAAABQAAAEwAAABkAAAACQAAAFAAAAD/AAAAXAAAAAkAAABQAAAA9wAAAA0AAAAhAPAAAAAAAAAAAAAAAIA/AAAAAAAAAAAAAIA/AAAAAAAAAAAAAAAAAAAAAAAAAAAAAAAAAAAAAAAAAAAlAAAADAAAAAAAAIAoAAAADAAAAAUAAAAlAAAADAAAAAEAAAAYAAAADAAAAAAAAAASAAAADAAAAAEAAAAeAAAAGAAAAAkAAABQAAAAAAEAAF0AAAAlAAAADAAAAAEAAABUAAAArAAAAAoAAABQAAAAZAAAAFwAAAABAAAAVVWPQYX2jkEKAAAAUAAAABAAAABMAAAAAAAAAAAAAAAAAAAA//////////9sAAAAUwBlAGIAYQBzAHQAaQBhAG4AIABPAHAAbwByAHQAbwAGAAAABgAAAAcAAAAGAAAABQAAAAQAAAADAAAABgAAAAcAAAADAAAACQAAAAcAAAAHAAAABAAAAAQAAAAHAAAASwAAAEAAAAAwAAAABQAAACAAAAABAAAAAQAAABAAAAAAAAAAAAAAAEwBAACAAAAAAAAAAAAAAABMAQAAgAAAACUAAAAMAAAAAgAAACcAAAAYAAAABQAAAAAAAAD///8AAAAAACUAAAAMAAAABQAAAEwAAABkAAAACQAAAGAAAAD/AAAAbAAAAAkAAABgAAAA9wAAAA0AAAAhAPAAAAAAAAAAAAAAAIA/AAAAAAAAAAAAAIA/AAAAAAAAAAAAAAAAAAAAAAAAAAAAAAAAAAAAAAAAAAAlAAAADAAAAAAAAIAoAAAADAAAAAUAAAAlAAAADAAAAAEAAAAYAAAADAAAAAAAAAASAAAADAAAAAEAAAAeAAAAGAAAAAkAAABgAAAAAAEAAG0AAAAlAAAADAAAAAEAAABUAAAAoAAAAAoAAABgAAAAVQAAAGwAAAABAAAAVVWPQYX2jkEKAAAAYAAAAA4AAABMAAAAAAAAAAAAAAAAAAAA//////////9oAAAAVgBpAGMAZQBwAHIAZQBzAGkAZABlAG4AdABlAAcAAAADAAAABQAAAAYAAAAHAAAABAAAAAYAAAAFAAAAAwAAAAcAAAAGAAAABwAAAAQAAAAGAAAASwAAAEAAAAAwAAAABQAAACAAAAABAAAAAQAAABAAAAAAAAAAAAAAAEwBAACAAAAAAAAAAAAAAABMAQAAgAAAACUAAAAMAAAAAgAAACcAAAAYAAAABQAAAAAAAAD///8AAAAAACUAAAAMAAAABQAAAEwAAABkAAAACQAAAHAAAABCAQAAfAAAAAkAAABwAAAAOgEAAA0AAAAhAPAAAAAAAAAAAAAAAIA/AAAAAAAAAAAAAIA/AAAAAAAAAAAAAAAAAAAAAAAAAAAAAAAAAAAAAAAAAAAlAAAADAAAAAAAAIAoAAAADAAAAAUAAAAlAAAADAAAAAEAAAAYAAAADAAAAAAAAAASAAAADAAAAAEAAAAWAAAADAAAAAAAAABUAAAAjAEAAAoAAABwAAAAQQEAAHwAAAABAAAAVVWPQYX2jkEKAAAAcAAAADUAAABMAAAABAAAAAkAAABwAAAAQwEAAH0AAAC4AAAARgBpAHIAbQBhAGQAbwAgAHAAbwByADoAIABGAEUARABFAFIASQBDAE8AIABTAEUAQgBBAFMAVABJAEEATgAgAE8AUABPAFIAVABPACAATABFAEkAVgBBACAARQBTAFAASQBOAE8ATABBAAAABgAAAAMAAAAEAAAACQAAAAYAAAAHAAAABwAAAAMAAAAHAAAABwAAAAQAAAADAAAAAwAAAAYAAAAGAAAACAAAAAYAAAAHAAAAAwAAAAcAAAAJAAAAAwAAAAYAAAAGAAAABgAAAAcAAAAGAAAABgAAAAMAAAAHAAAACAAAAAMAAAAJAAAABgAAAAkAAAAHAAAABgAAAAkAAAADAAAABQAAAAYAAAADAAAABwAAAAcAAAADAAAABgAAAAYAAAAGAAAAAwAAAAgAAAAJAAAABQAAAAcAAAAWAAAADAAAAAAAAAAlAAAADAAAAAIAAAAOAAAAFAAAAAAAAAAQAAAAFAAAAA==</Object>
  <Object Id="idInvalidSigLnImg">AQAAAGwAAAAAAAAAAAAAAEsBAAB/AAAAAAAAAAAAAAA9FwAA8AgAACBFTUYAAAEAhCEAALEAAAAGAAAAAAAAAAAAAAAAAAAAgAcAADgEAABYAQAAwQAAAAAAAAAAAAAAAAAAAMA/BQDo8QIACgAAABAAAAAAAAAAAAAAAEsAAAAQAAAAAAAAAAUAAAAeAAAAGAAAAAAAAAAAAAAATAEAAIAAAAAnAAAAGAAAAAEAAAAAAAAAAAAAAAAAAAAlAAAADAAAAAEAAABMAAAAZAAAAAAAAAAAAAAASwEAAH8AAAAAAAAAAAAAAEw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8PDwAAAAAAAlAAAADAAAAAEAAABMAAAAZAAAAAAAAAAAAAAASwEAAH8AAAAAAAAAAAAAAEwBAACAAAAAIQDwAAAAAAAAAAAAAACAPwAAAAAAAAAAAACAPwAAAAAAAAAAAAAAAAAAAAAAAAAAAAAAAAAAAAAAAAAAJQAAAAwAAAAAAACAKAAAAAwAAAABAAAAJwAAABgAAAABAAAAAAAAAPDw8AAAAAAAJQAAAAwAAAABAAAATAAAAGQAAAAAAAAAAAAAAEsBAAB/AAAAAAAAAAAAAABM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AAAAAAAlAAAADAAAAAEAAABMAAAAZAAAAAAAAAAAAAAASwEAAH8AAAAAAAAAAAAAAEwBAACAAAAAIQDwAAAAAAAAAAAAAACAPwAAAAAAAAAAAACAPwAAAAAAAAAAAAAAAAAAAAAAAAAAAAAAAAAAAAAAAAAAJQAAAAwAAAAAAACAKAAAAAwAAAABAAAAJwAAABgAAAABAAAAAAAAAP///wAAAAAAJQAAAAwAAAABAAAATAAAAGQAAAAAAAAAAAAAAEsBAAB/AAAAAAAAAAAAAAB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HvKbdiBeXXdg4vMDoulqZtjI7wDAvm0XAAAAAPi8bRcAAAAAgzRVZcTI7wODNFVlAgAAANDI7wPrvDZlTNmQEwEAAACc+ZBl6F2BF06PWKpYBHYXAr02ZZz5kGUAAAAATNmQZbkbEMeANj0XPMjvAznxm3aMxu8DAAAAAAAAm3YAAAAA9f///wAAAAAAAAAAAAAAAJABAAAAAAABAAAAAHMAZQBnAG8AZQAgAHUAaQC2rICv8MbvA61y5HUAAF135MbvAwAAAADsxu8DAAAAAAak3WUAAF13AAAAABMAFACi6WpmIF5ddwTH7wNk9bF2AAAAAAiYkw7gxF53ZHYACAAAAAAlAAAADAAAAAEAAAAYAAAADAAAAP8AAAASAAAADAAAAAEAAAAeAAAAGAAAACIAAAAEAAAAcgAAABEAAAAlAAAADAAAAAEAAABUAAAAqAAAACMAAAAEAAAAcAAAABAAAAABAAAAVVWPQYX2jkEjAAAABAAAAA8AAABMAAAAAAAAAAAAAAAAAAAA//////////9sAAAARgBpAHIAbQBhACAAbgBvACAAdgDhAGwAaQBkAGEAVAAGAAAAAwAAAAQAAAAJAAAABgAAAAMAAAAHAAAABwAAAAMAAAAFAAAABgAAAAMAAAADAAAABwAAAAYAAABLAAAAQAAAADAAAAAFAAAAIAAAAAEAAAABAAAAEAAAAAAAAAAAAAAATAEAAIAAAAAAAAAAAAAAAEwBAACAAAAAUgAAAHABAAACAAAAEAAAAAcAAAAAAAAAAAAAALwCAAAAAAAAAQICIlMAeQBzAHQAZQBtAAAAAAAAAAAAAAAAAAAAAAAAAAAAAAAAAAAAAAAAAAAAAAAAAAAAAAAAAAAAAAAAAAAAAAAAAIR3CQAAAMj/8wMAAAAAYOLzA2Di8wN46WpmAAAAAIbpamYAAAAAAAAAAAAAAAAAAAAAAAAAAJi98wMAAAAAAAAAAAAAAAAAAAAAAAAAAAAAAAAAAAAAAAAAAAAAAAAAAAAAAAAAAAAAAAAAAAAAAAAAAAAAAACI4u8D9ouArwAAjnd84+8D6NGAd2Di8wMGpN1lAAAAAPjSgHf//wAAAAAAANvTgHfb04B3rOPvA7Dj7wN46WpmAAAAAAAAAAAAAAAAAAAAAPGG43UJAAAABwAAAOTj7wPk4+8DAAIAAPz///8BAAAAAAAAAAAAAAAAAAAAAAAAAAAAAAAImJMO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7gMe8pt2kDvuA2lhMWUAGAoEDnxZqkT+kGVo9xocAAAAACA2AgQsOO4DaPcaHP////9E/pBlfA0/ZZzkkGXMO+4DAAAAAKzCkWUgNgIErMKRZZzkkGU4OO4DlQg/ZZzkkGUBAAAATeoRxwMAAABIOe4DOfGbdpg37gMGAAAAAACbdsA37gPg////AAAAAAAAAAAAAAAAkAEAAAAAAAEAAAAAYQByAGkAYQBsAAAAAAAAAAAAAAAAAAAAAAAAAAAAAAAAAAAA8YbjdQAAAAAGAAAA/DjuA/w47gMAAgAA/P///wEAAAAAAAAAAAAAAAAAAAAAAAAAAAAAAAiYkw5kdgAIAAAAACUAAAAMAAAAAwAAABgAAAAMAAAAAAAAABIAAAAMAAAAAQAAABYAAAAMAAAACAAAAFQAAABUAAAACgAAACcAAAAeAAAASgAAAAEAAABVVY9BhfaO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KMAAABHAAAAKQAAADMAAAB7AAAAFQAAACEA8AAAAAAAAAAAAAAAgD8AAAAAAAAAAAAAgD8AAAAAAAAAAAAAAAAAAAAAAAAAAAAAAAAAAAAAAAAAACUAAAAMAAAAAAAAgCgAAAAMAAAABAAAAFIAAABwAQAABAAAAPD///8AAAAAAAAAAAAAAACQAQAAAAAAAQAAAABzAGUAZwBvAGUAIAB1AGkAAAAAAAAAAAAAAAAAAAAAAAAAAAAAAAAAAAAAAAAAAAAAAAAAAAAAAAAAAAAAAAAAAADuAx7ym3YAAAAAzBGhq60MChJcN+4DQiQKZAEAAAAUOO4DIA0AhAAAAACpkKrqaDfuA1rK42UAw4EOYKg2F+pwWaoCAAAAKDnuA+wzVWX/////NDnuA8lZPWWqflmqLQAAAAQ+7gNd6hHHAMOBDlg57gM58Zt2qDfuAwcAAAAAAJt2AAAAQPD///8AAAAAAAAAAAAAAACQAQAAAAAAAQAAAABzAGUAZwBvAGUAIAB1AGkAAAAAAAAAAAAAAAAAAAAAAAAAAADxhuN1AAAAAAkAAAAMOe4DDDnuAwACAAD8////AQAAAAAAAAAAAAAAAAAAAAAAAAAAAAAACJiTDmR2AAgAAAAAJQAAAAwAAAAEAAAAGAAAAAwAAAAAAAAAEgAAAAwAAAABAAAAHgAAABgAAAApAAAAMwAAAKQAAABIAAAAJQAAAAwAAAAEAAAAVAAAAKwAAAAqAAAAMwAAAKIAAABHAAAAAQAAAFVVj0GF9o5BKgAAADMAAAAQAAAATAAAAAAAAAAAAAAAAAAAAP//////////bAAAAFMAZQBiAGEAcwB0AGkAYQBuACAATwBwAG8AcgB0AG8ACQAAAAgAAAAJAAAACAAAAAcAAAAFAAAABAAAAAgAAAAJAAAABAAAAAwAAAAJAAAACQAAAAYAAAAFAAAACQAAAEsAAABAAAAAMAAAAAUAAAAgAAAAAQAAAAEAAAAQAAAAAAAAAAAAAABMAQAAgAAAAAAAAAAAAAAATAEAAIAAAAAlAAAADAAAAAIAAAAnAAAAGAAAAAUAAAAAAAAA////AAAAAAAlAAAADAAAAAUAAABMAAAAZAAAAAAAAABQAAAASwEAAHwAAAAAAAAAUAAAAEw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BIAAAAMAAAAAQAAAB4AAAAYAAAACQAAAFAAAAAAAQAAXQAAACUAAAAMAAAAAQAAAFQAAACsAAAACgAAAFAAAABkAAAAXAAAAAEAAABVVY9BhfaOQQoAAABQAAAAEAAAAEwAAAAAAAAAAAAAAAAAAAD//////////2wAAABTAGUAYgBhAHMAdABpAGEAbgAgAE8AcABvAHIAdABvAAYAAAAGAAAABwAAAAYAAAAFAAAABAAAAAMAAAAGAAAABwAAAAMAAAAJAAAABwAAAAcAAAAEAAAABAAAAAcAAABLAAAAQAAAADAAAAAFAAAAIAAAAAEAAAABAAAAEAAAAAAAAAAAAAAATAEAAIAAAAAAAAAAAAAAAEwBAACAAAAAJQAAAAwAAAACAAAAJwAAABgAAAAFAAAAAAAAAP///wAAAAAAJQAAAAwAAAAFAAAATAAAAGQAAAAJAAAAYAAAAP8AAABsAAAACQAAAGAAAAD3AAAADQAAACEA8AAAAAAAAAAAAAAAgD8AAAAAAAAAAAAAgD8AAAAAAAAAAAAAAAAAAAAAAAAAAAAAAAAAAAAAAAAAACUAAAAMAAAAAAAAgCgAAAAMAAAABQAAACUAAAAMAAAAAQAAABgAAAAMAAAAAAAAABIAAAAMAAAAAQAAAB4AAAAYAAAACQAAAGAAAAAAAQAAbQAAACUAAAAMAAAAAQAAAFQAAACgAAAACgAAAGAAAABVAAAAbAAAAAEAAABVVY9BhfaOQQoAAABgAAAADgAAAEwAAAAAAAAAAAAAAAAAAAD//////////2gAAABWAGkAYwBlAHAAcgBlAHMAaQBkAGUAbgB0AGUABwAAAAMAAAAFAAAABgAAAAcAAAAEAAAABgAAAAUAAAADAAAABwAAAAYAAAAHAAAABAAAAAYAAABLAAAAQAAAADAAAAAFAAAAIAAAAAEAAAABAAAAEAAAAAAAAAAAAAAATAEAAIAAAAAAAAAAAAAAAEwBAACAAAAAJQAAAAwAAAACAAAAJwAAABgAAAAFAAAAAAAAAP///wAAAAAAJQAAAAwAAAAFAAAATAAAAGQAAAAJAAAAcAAAAEIBAAB8AAAACQAAAHAAAAA6AQAADQAAACEA8AAAAAAAAAAAAAAAgD8AAAAAAAAAAAAAgD8AAAAAAAAAAAAAAAAAAAAAAAAAAAAAAAAAAAAAAAAAACUAAAAMAAAAAAAAgCgAAAAMAAAABQAAACUAAAAMAAAAAQAAABgAAAAMAAAAAAAAABIAAAAMAAAAAQAAABYAAAAMAAAAAAAAAFQAAACMAQAACgAAAHAAAABBAQAAfAAAAAEAAABVVY9BhfaOQQoAAABwAAAANQAAAEwAAAAEAAAACQAAAHAAAABDAQAAfQAAALgAAABGAGkAcgBtAGEAZABvACAAcABvAHIAOgAgAEYARQBEAEUAUgBJAEMATwAgAFMARQBCAEEAUwBUAEkAQQBOACAATwBQAE8AUgBUAE8AIABMAEUASQBWAEEAIABFAFMAUABJAE4ATwBMAEEAAAAGAAAAAwAAAAQAAAAJAAAABgAAAAcAAAAHAAAAAwAAAAcAAAAHAAAABAAAAAMAAAADAAAABgAAAAYAAAAIAAAABgAAAAcAAAADAAAABwAAAAkAAAADAAAABgAAAAYAAAAGAAAABwAAAAYAAAAGAAAAAwAAAAcAAAAIAAAAAwAAAAkAAAAGAAAACQAAAAcAAAAGAAAACQAAAAMAAAAFAAAABgAAAAMAAAAHAAAABwAAAAMAAAAGAAAABgAAAAYAAAADAAAACAAAAAkAAAAFAAAABwAAABYAAAAMAAAAAAAAACUAAAAMAAAAAgAAAA4AAAAUAAAAAAAAABAAAAAU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Indice</vt:lpstr>
      <vt:lpstr>1</vt:lpstr>
      <vt:lpstr>2</vt:lpstr>
      <vt:lpstr>3</vt:lpstr>
      <vt:lpstr>4</vt:lpstr>
      <vt:lpstr>5</vt:lpstr>
      <vt:lpstr>6</vt:lpstr>
      <vt:lpstr>7</vt:lpstr>
      <vt:lpstr>'5'!_Hlk486413223</vt:lpstr>
      <vt:lpstr>'5'!_Hlk492023274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Pablo.Roa</dc:creator>
  <cp:lastModifiedBy>Pablo Roa</cp:lastModifiedBy>
  <dcterms:created xsi:type="dcterms:W3CDTF">2015-06-05T18:19:34Z</dcterms:created>
  <dcterms:modified xsi:type="dcterms:W3CDTF">2021-05-31T13:46:15Z</dcterms:modified>
</cp:coreProperties>
</file>