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FC03278E-7354-46C0-AFFC-87A63BAF7886}" xr6:coauthVersionLast="47" xr6:coauthVersionMax="47" xr10:uidLastSave="{00000000-0000-0000-0000-000000000000}"/>
  <bookViews>
    <workbookView xWindow="-120" yWindow="-120" windowWidth="20730" windowHeight="11160" tabRatio="708" xr2:uid="{00000000-000D-0000-FFFF-FFFF00000000}"/>
  </bookViews>
  <sheets>
    <sheet name="CARATULA" sheetId="18" r:id="rId1"/>
    <sheet name="INDICE" sheetId="17" r:id="rId2"/>
    <sheet name="01" sheetId="23" r:id="rId3"/>
    <sheet name="02" sheetId="24" r:id="rId4"/>
    <sheet name="03" sheetId="25" r:id="rId5"/>
    <sheet name="04" sheetId="26" r:id="rId6"/>
    <sheet name="05" sheetId="27" r:id="rId7"/>
    <sheet name="06" sheetId="28"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694" i="28" l="1"/>
  <c r="L694" i="28"/>
  <c r="K694" i="28"/>
  <c r="J694" i="28"/>
  <c r="M274" i="28"/>
  <c r="L274" i="28"/>
  <c r="K274" i="28"/>
  <c r="J274" i="28"/>
  <c r="D179" i="27"/>
  <c r="E87" i="27" l="1"/>
  <c r="E89" i="27" s="1"/>
  <c r="E86" i="27"/>
  <c r="E88" i="27" s="1"/>
  <c r="C86" i="27"/>
  <c r="E80" i="27"/>
  <c r="E76" i="27"/>
  <c r="E77" i="27" s="1"/>
  <c r="E78" i="27" s="1"/>
  <c r="E8" i="25"/>
  <c r="D135" i="27" l="1"/>
  <c r="C135" i="27"/>
  <c r="D143" i="27" l="1"/>
  <c r="E97" i="27"/>
  <c r="B4" i="24" l="1"/>
  <c r="B4" i="25" s="1"/>
  <c r="B4" i="26" s="1"/>
  <c r="C87" i="27" l="1"/>
  <c r="C13" i="23" l="1"/>
  <c r="C89" i="27"/>
  <c r="C88" i="27"/>
  <c r="C12" i="25" l="1"/>
  <c r="C11" i="24" l="1"/>
  <c r="D158" i="27" l="1"/>
  <c r="C158" i="27"/>
  <c r="D29" i="26" l="1"/>
  <c r="D24" i="26"/>
  <c r="D13" i="23"/>
  <c r="D19" i="23"/>
  <c r="D31" i="26" l="1"/>
  <c r="D20" i="23"/>
  <c r="D149" i="27"/>
  <c r="C149" i="27"/>
  <c r="C143" i="27"/>
  <c r="D97" i="27"/>
  <c r="D7" i="24" l="1"/>
  <c r="D7" i="26" s="1"/>
  <c r="E96" i="27" s="1"/>
  <c r="D124" i="27" s="1"/>
  <c r="D142" i="27" s="1"/>
  <c r="D148" i="27" s="1"/>
  <c r="D154" i="27" s="1"/>
  <c r="D160" i="27" s="1"/>
  <c r="C7" i="24"/>
  <c r="C7" i="26" s="1"/>
  <c r="D96" i="27" l="1"/>
  <c r="C124" i="27" s="1"/>
  <c r="C142" i="27" s="1"/>
  <c r="C148" i="27" s="1"/>
  <c r="C154" i="27" s="1"/>
  <c r="C160" i="27" s="1"/>
  <c r="D162" i="27"/>
  <c r="D17" i="24" s="1"/>
  <c r="C162" i="27"/>
  <c r="D150" i="27"/>
  <c r="C150" i="27"/>
  <c r="D144" i="27"/>
  <c r="C144" i="27"/>
  <c r="D80" i="27" s="1"/>
  <c r="F80" i="27" s="1"/>
  <c r="D78" i="27"/>
  <c r="D77" i="27"/>
  <c r="D76" i="27"/>
  <c r="F76" i="27" s="1"/>
  <c r="E99" i="27"/>
  <c r="D99" i="27"/>
  <c r="C29" i="26"/>
  <c r="C24" i="26"/>
  <c r="F78" i="27" l="1"/>
  <c r="F77" i="27"/>
  <c r="C13" i="25"/>
  <c r="C17" i="24"/>
  <c r="D11" i="24"/>
  <c r="C19" i="23"/>
  <c r="C20" i="23" s="1"/>
  <c r="C31" i="26"/>
  <c r="D18" i="24" l="1"/>
  <c r="C18" i="24"/>
  <c r="D13" i="25" l="1"/>
  <c r="E14" i="25" s="1"/>
</calcChain>
</file>

<file path=xl/sharedStrings.xml><?xml version="1.0" encoding="utf-8"?>
<sst xmlns="http://schemas.openxmlformats.org/spreadsheetml/2006/main" count="4452" uniqueCount="226">
  <si>
    <t>ACTIVO</t>
  </si>
  <si>
    <t>Cuentas a cobrar</t>
  </si>
  <si>
    <t>TOTAL ACTIVO BRUTO</t>
  </si>
  <si>
    <t>PASIVO</t>
  </si>
  <si>
    <t xml:space="preserve">Acreedores por Operaciones </t>
  </si>
  <si>
    <t xml:space="preserve">Rescates a pagar </t>
  </si>
  <si>
    <t xml:space="preserve">TOTAL ACTIVO NETO </t>
  </si>
  <si>
    <t>CUOTAS PARTES EN CIRCULACIÓN</t>
  </si>
  <si>
    <t xml:space="preserve">VALOR CUOTA PARTE AL CIERRE </t>
  </si>
  <si>
    <t>INGRESO</t>
  </si>
  <si>
    <t>TOTAL INGRESOS</t>
  </si>
  <si>
    <t>EGRESOS</t>
  </si>
  <si>
    <t>Comisión por Administración</t>
  </si>
  <si>
    <t>Comisión por Corretaje</t>
  </si>
  <si>
    <t>TOTAL EGRESOS</t>
  </si>
  <si>
    <t>RESULTADO DEL EJERCICIO</t>
  </si>
  <si>
    <t>CUENTA</t>
  </si>
  <si>
    <t>APORTANTES</t>
  </si>
  <si>
    <t>RESULTADO</t>
  </si>
  <si>
    <t>SALDO AL INICIO</t>
  </si>
  <si>
    <t>MOVIMIENTO DEL PERÍODO</t>
  </si>
  <si>
    <t>Suscripciones</t>
  </si>
  <si>
    <t>Rescates</t>
  </si>
  <si>
    <t>Resultado del período</t>
  </si>
  <si>
    <t>SALDO AL FINAL DEL PERÍODO</t>
  </si>
  <si>
    <t>CONCEPTO</t>
  </si>
  <si>
    <t>Causas de las variaciones del efectivo</t>
  </si>
  <si>
    <t>Actividades Operativas</t>
  </si>
  <si>
    <t>Cambios en activos y pasivos operativos</t>
  </si>
  <si>
    <t>(Aumento) Disminución Intereses a Cobrar</t>
  </si>
  <si>
    <t>Aumento (Disminución) en Acreedores por operación</t>
  </si>
  <si>
    <t>Aumento (Disminución) en Otros Pasivos</t>
  </si>
  <si>
    <t>Flujo neto de efectivo generado por actividades operativas</t>
  </si>
  <si>
    <t>Actividades de financiación</t>
  </si>
  <si>
    <t xml:space="preserve">Rescates </t>
  </si>
  <si>
    <t>Flujo neto de efectivo generado por (utilizado) en actividades de financiación</t>
  </si>
  <si>
    <t>Saldo Final de efectivo</t>
  </si>
  <si>
    <t>Efectivo al inicio del periodo</t>
  </si>
  <si>
    <t>Devolución a disponibilidades</t>
  </si>
  <si>
    <t>Compra de Instrumentos</t>
  </si>
  <si>
    <t>Comisiones pagadas</t>
  </si>
  <si>
    <t>Vencimiento de Instrumentos</t>
  </si>
  <si>
    <t>Tipo de cambio comprador</t>
  </si>
  <si>
    <t xml:space="preserve">Tipo de cambio vendedor       </t>
  </si>
  <si>
    <t>Otros</t>
  </si>
  <si>
    <t>MES</t>
  </si>
  <si>
    <t>TOTAL</t>
  </si>
  <si>
    <t>VALOR CUOTA</t>
  </si>
  <si>
    <t>PATRIMONIO NETO DEL FONDO</t>
  </si>
  <si>
    <t>N° DE PARTICIPES</t>
  </si>
  <si>
    <t>1er. TRIMESTRE</t>
  </si>
  <si>
    <t>Enero</t>
  </si>
  <si>
    <t>Febrero</t>
  </si>
  <si>
    <t>Marzo</t>
  </si>
  <si>
    <t>CUENTAS</t>
  </si>
  <si>
    <t>Instrumento</t>
  </si>
  <si>
    <t>Emisor</t>
  </si>
  <si>
    <t>Sector</t>
  </si>
  <si>
    <t>País</t>
  </si>
  <si>
    <t>Fecha
Compra</t>
  </si>
  <si>
    <t>Fecha
 Vto.</t>
  </si>
  <si>
    <t>Moneda</t>
  </si>
  <si>
    <t>Monto</t>
  </si>
  <si>
    <t>Val. Compra</t>
  </si>
  <si>
    <t>Val. Contable</t>
  </si>
  <si>
    <t>Val. Nominal</t>
  </si>
  <si>
    <t>Tasa</t>
  </si>
  <si>
    <t>Intereses vencimientos de cupones</t>
  </si>
  <si>
    <t>Intereses Devengados</t>
  </si>
  <si>
    <t>Ganancia ordinaria del período</t>
  </si>
  <si>
    <t>(Aumento) Disminución Deudores por operaciones</t>
  </si>
  <si>
    <t>Banco Itaú</t>
  </si>
  <si>
    <t>TOTAL PASIVO</t>
  </si>
  <si>
    <t>ESTADO DEL ACTIVO NETO</t>
  </si>
  <si>
    <t>ESTADO DE INGRESOS Y EGRESOS</t>
  </si>
  <si>
    <t>ESTADO DE VARIACIÓN DEL ACTIVO NETO</t>
  </si>
  <si>
    <t>ESTADO DE FLUJO DE EFECTIVO</t>
  </si>
  <si>
    <t>NOTAS A LOS ESTADOS FINANCIEROS</t>
  </si>
  <si>
    <t>1) Información Básica del Fondo</t>
  </si>
  <si>
    <t>2) Información sobre la Administradora</t>
  </si>
  <si>
    <t xml:space="preserve">    2.1) Información General</t>
  </si>
  <si>
    <t xml:space="preserve">    2.2) Entidad encargada de la Custodia</t>
  </si>
  <si>
    <t>3) Criterios Contables Aplicados</t>
  </si>
  <si>
    <t>Los estados financieros se han preparado de acuerdo con normas contables y criterios de valuación dictados por la Comisión Nacional de Valores y con normas de información financiera vigentes en el Paraguay.</t>
  </si>
  <si>
    <t>No se incurrió en ningún cambio de procedimientos en la aplicación contable y/o estimación contable en referencia a los Estados Contables anteriores al presente.</t>
  </si>
  <si>
    <t>La valorización de las inversiones aplicadas en el fondo están constituidas por el valor de compra más el devengado a la fecha de cada periodo informado.</t>
  </si>
  <si>
    <t>La entidad aplica el principio de lo devengado para el reconocimiento de los ingresos y la imputación de costos.</t>
  </si>
  <si>
    <t>Los resultados por ajuste de precio o venta de inversiones sobre la par, si hubieran, se reconocen como ingresos extraordinarios.</t>
  </si>
  <si>
    <t>a) Posición en Moneda Extranjera:</t>
  </si>
  <si>
    <t>_Gastos Operacionales y comisión de la Sociedad Administradora:</t>
  </si>
  <si>
    <t>_Información Estadística</t>
  </si>
  <si>
    <t>4) Composición de las Cuentas</t>
  </si>
  <si>
    <t>Resultado por Tenencia</t>
  </si>
  <si>
    <t>OTROS INGRESOS</t>
  </si>
  <si>
    <t>OTROS EGRESOS</t>
  </si>
  <si>
    <t>Inversiones</t>
  </si>
  <si>
    <t>COMPOSICION DE LAS INVERSIONES DEL FONDO</t>
  </si>
  <si>
    <t>FONDO MUTUO DISPONIBLE DÓLARES AMERICANOS</t>
  </si>
  <si>
    <t>En USD.</t>
  </si>
  <si>
    <t>LA ADMINISTRADORA será responsable de la administración del FONDO MUTUO DISPONIBLE DÓLARES AMERICANOS, que en adelante se denominará FONDO MUTUO, registrado en la Comisión Nacional de Valores de conformidad con la Resolución Nº 56E/18 de fecha 23/08/2018, el cual se regirá por el REGLAMENTO INTERNO, aprobado por Resolución 56E/18 de fecha 23/08/2018. El objeto del FONDO MUTUO será invertir en instrumentos de deuda de emisores nacionales. Está dirigido a personas físicas y jurídicas con horizonte de inversión corto plazo. El riesgo del inversionista estará determinado por la naturaleza de los instrumentos en los que se inviertan los activos del FONDO MUTUO, de acuerdo con lo expuesto en la política de inversiones y diversificación de estas.</t>
  </si>
  <si>
    <t>DETALLE</t>
  </si>
  <si>
    <t>MONEDA EXTRANJERA</t>
  </si>
  <si>
    <t>CAMBIO VIGENTE</t>
  </si>
  <si>
    <t>CLASE</t>
  </si>
  <si>
    <t>MONTO</t>
  </si>
  <si>
    <t>ACTIVOS</t>
  </si>
  <si>
    <t>PASIVOS</t>
  </si>
  <si>
    <t>Crédito</t>
  </si>
  <si>
    <t>Disponibilidad</t>
  </si>
  <si>
    <t>Obligaciones</t>
  </si>
  <si>
    <t>USD</t>
  </si>
  <si>
    <t>Concepto</t>
  </si>
  <si>
    <t>Ganancia por valuación de activos monetarios en moneda extranjera</t>
  </si>
  <si>
    <t>Ganancia por valuación de pasivos monetarios en moneda extranjera</t>
  </si>
  <si>
    <t>Pérdida por valuación de activos monetarios en moneda extranjera</t>
  </si>
  <si>
    <t>Pérdida por valuación de pasivos monetarios en moneda extranjera</t>
  </si>
  <si>
    <t>La comisión de administración que se está utilizando es de 1,80% anual más IVA. Esta comisión se calcula diariamente de los fondos bajo manejo y se pagan mensualmente a la administradora, generalmente el primer día hábil siguiente al cierre del mes anterior.</t>
  </si>
  <si>
    <t>Banco Bancop</t>
  </si>
  <si>
    <t>Morgan Stanley</t>
  </si>
  <si>
    <t>FONDO MUTUO DISPONIBLE DOLARES AMERICANOS</t>
  </si>
  <si>
    <t>(DOLARES)</t>
  </si>
  <si>
    <t>ESTADO DE INGRESO Y EGRESOS</t>
  </si>
  <si>
    <t>01</t>
  </si>
  <si>
    <t>02</t>
  </si>
  <si>
    <t>03</t>
  </si>
  <si>
    <t>04</t>
  </si>
  <si>
    <t>05</t>
  </si>
  <si>
    <t>06</t>
  </si>
  <si>
    <t>INDICE</t>
  </si>
  <si>
    <r>
      <t>PARAGUAY FUNDS ADMINISTRADORA DE FONDOS MUTUOS S.A. ha sido constituida por Escritura Pública Nº 41, de fecha 20 de octubre de 2006, pasada ante la Esc. Karen Alice Notario Frutos, en la que constan su denominación, domicilio, duración, objeto, formas de administración y demás requisitos legales para su funcionamiento, inscripta en la Dirección General de los Registros Públicos en la Sección Personas Jurídicas y Asociaciones bajo el Nº 212, folio 2859, Serie “D”, en fecha 19 de febrero de 2007; y en el registro Público de Comercio, bajo el Nº 112, Serie “E”, folio 873 y siguientes, Sección Contratos, en fecha 19 de febrero de 2007. Posteriormente complementada por Escritura Pública Nº 3 de fecha 11 de enero de 2007, autorizada por la N. P. Karen Alice Notario Frutos, de cuyo testimonio se tomó razón en la Dirección General de los Registros Públicos, Sección Personas Jurídicas y Asociaciones, bajo el Nº 23, al folio 2872, Serie “D”, y en el Registro Público de Comercio, bajo el Nº 113, Serie “E”, al folio 886 y siguientes, Sección Contratos, ambas del 19 de febrero de 2007. Y por Escritura Pública Complementaria Nº 125, de fecha 24 de julio de 2008, pasada ante el Esc. Martín José Troche Robbiani, inscripta en la Dirección General de los Registros Públicos en la Sección Personas Jurídicas y Asociaciones bajo el Nº 355, folio 4420 y siguientes, Serie ”B”; y en el registro Público de Comercio, bajo el Nº 534, Serie “D”, folio 5488, Sección Contratos, en fecha 24/07/2008. Por Escritura Pública Nº 489 de fecha 29/07/2013 y Escritura Pública Complementaria Nº 984 de fecha 07/11/2013, pasada ante el Esc. Luis Enrique Peroni Giralt, se ha formalizado la Protocolización de las Actas de Asambleas Generales Extraordinaria de accionistas Nº 11/2012 de fecha 18/10/2012 y culminada luego del cuarto intermedio según Acta Nº 12/2012 de fecha 15/11/2012 en la que se modificó la denominación social por CADIEM Administradora de Fondos Mutuos S.A.</t>
    </r>
    <r>
      <rPr>
        <b/>
        <sz val="11"/>
        <color theme="1"/>
        <rFont val="Museo Sans 100"/>
        <family val="3"/>
      </rPr>
      <t xml:space="preserve"> </t>
    </r>
    <r>
      <rPr>
        <sz val="11"/>
        <color theme="1"/>
        <rFont val="Museo Sans 100"/>
        <family val="3"/>
      </rPr>
      <t>y se modificaron sus estatutos sociales y la Asamblea General Ordinaria Nº 13/2013 de fecha 30/04/2013, la cual pasó a cuarto intermedio y prosiguió según Acta Nº 14/2013 de fecha 30/05/2013; inscriptas en la Dirección Gral. de Registros Públicos en el Registro de Personas Jurídicas y Asociaciones bajo el Nº 1399 folio 14709 y siguientes, Serie E, en fecha 27/11/2013; y en el Registro Público de Comercio, Reg. de Contratos, bajo el Nº 366, al folio 2825 y siguientes, Serie H, en fecha 27/11/2013. Por Escritura Pública Nº 1227 de fecha 28/12/2016, pasada ante el Esc. Luis Enrique Peroni Giralt, se ha formalizado la Protocolización de las Actas de Asambleas Generales Extraordinaria de accionistas Nº 17/2016 de fecha 30/03/2016 en la que se modificó la denominación social por CADIEM Administradora de Fondos Patrimoniales de Inversión S.A. y se modificaron sus estatutos sociales; inscriptas en la Dirección Gral. de Registros Públicos en el Registro de Personas Jurídicas y Asociaciones bajo el Nº 1 folio 01 y siguientes, Serie Comercial, en fecha 02/02/2017; y en el Registro Público de Comercio, Reg. de Contratos, bajo el Nº 01, al folio 1 al 20, Serie Comercial, en fecha 02/02/2017.</t>
    </r>
  </si>
  <si>
    <r>
      <t xml:space="preserve">    </t>
    </r>
    <r>
      <rPr>
        <b/>
        <sz val="11"/>
        <color theme="1"/>
        <rFont val="Museo Sans 100"/>
        <family val="3"/>
      </rPr>
      <t xml:space="preserve">4.1) </t>
    </r>
    <r>
      <rPr>
        <b/>
        <u/>
        <sz val="11"/>
        <color theme="1"/>
        <rFont val="Museo Sans 100"/>
        <family val="3"/>
      </rPr>
      <t>Disponibilidades:</t>
    </r>
    <r>
      <rPr>
        <sz val="11"/>
        <color theme="1"/>
        <rFont val="Museo Sans 100"/>
        <family val="3"/>
      </rPr>
      <t xml:space="preserve"> Esta cuenta esta compuesta por los saldos en los bancos a la fecha de estos estados financieros</t>
    </r>
  </si>
  <si>
    <r>
      <t xml:space="preserve">    </t>
    </r>
    <r>
      <rPr>
        <b/>
        <sz val="11"/>
        <color theme="1"/>
        <rFont val="Museo Sans 100"/>
        <family val="3"/>
      </rPr>
      <t xml:space="preserve">4.2) </t>
    </r>
    <r>
      <rPr>
        <b/>
        <u/>
        <sz val="11"/>
        <color theme="1"/>
        <rFont val="Museo Sans 100"/>
        <family val="3"/>
      </rPr>
      <t>Acreedores por Operación:</t>
    </r>
    <r>
      <rPr>
        <sz val="11"/>
        <color theme="1"/>
        <rFont val="Museo Sans 100"/>
        <family val="3"/>
      </rPr>
      <t xml:space="preserve"> </t>
    </r>
  </si>
  <si>
    <r>
      <t xml:space="preserve">Resultado por tenencia de inversiones </t>
    </r>
    <r>
      <rPr>
        <b/>
        <sz val="11"/>
        <color theme="1"/>
        <rFont val="Museo Sans 100"/>
        <family val="3"/>
      </rPr>
      <t>(Nota 4.4)</t>
    </r>
  </si>
  <si>
    <r>
      <t xml:space="preserve">Otros Ingresos </t>
    </r>
    <r>
      <rPr>
        <b/>
        <sz val="11"/>
        <color theme="1"/>
        <rFont val="Museo Sans 100"/>
        <family val="3"/>
      </rPr>
      <t>(Nota 4.5)</t>
    </r>
  </si>
  <si>
    <r>
      <t xml:space="preserve">Otros Egresos </t>
    </r>
    <r>
      <rPr>
        <b/>
        <sz val="11"/>
        <color theme="1"/>
        <rFont val="Museo Sans 100"/>
        <family val="3"/>
      </rPr>
      <t>(Nota 4.5)</t>
    </r>
  </si>
  <si>
    <r>
      <t xml:space="preserve">Disponibilidades </t>
    </r>
    <r>
      <rPr>
        <b/>
        <sz val="11"/>
        <color rgb="FF000000"/>
        <rFont val="Museo Sans 100"/>
        <family val="3"/>
      </rPr>
      <t>(Nota 4.1)</t>
    </r>
  </si>
  <si>
    <r>
      <t xml:space="preserve">Comisiones a pagar a la administradora </t>
    </r>
    <r>
      <rPr>
        <b/>
        <sz val="11"/>
        <color rgb="FF000000"/>
        <rFont val="Museo Sans 100"/>
        <family val="3"/>
      </rPr>
      <t>(Nota 4.3)</t>
    </r>
  </si>
  <si>
    <r>
      <t xml:space="preserve">    </t>
    </r>
    <r>
      <rPr>
        <b/>
        <sz val="11"/>
        <color theme="1"/>
        <rFont val="Museo Sans 100"/>
        <family val="3"/>
      </rPr>
      <t xml:space="preserve">4.4) </t>
    </r>
    <r>
      <rPr>
        <b/>
        <u/>
        <sz val="11"/>
        <color theme="1"/>
        <rFont val="Museo Sans 100"/>
        <family val="3"/>
      </rPr>
      <t>Resultado por Tenencia de Inversiones</t>
    </r>
    <r>
      <rPr>
        <u/>
        <sz val="11"/>
        <color theme="1"/>
        <rFont val="Museo Sans 100"/>
        <family val="3"/>
      </rPr>
      <t>:</t>
    </r>
    <r>
      <rPr>
        <sz val="11"/>
        <color theme="1"/>
        <rFont val="Museo Sans 100"/>
        <family val="3"/>
      </rPr>
      <t xml:space="preserve"> Esta cuenta se compone por el rendimiento de las inversiones de títulos en el período, con resultados negativos por constituir inversiones con vencimientos múltiples en el período.</t>
    </r>
  </si>
  <si>
    <t>Op Repo</t>
  </si>
  <si>
    <t>Cadiem AFPISA, es la encargada de la custodia de activos del Fondo. Todos los títulos físicos son resguardados en una Caja de Seguridad en el Banco Familiar SAECA.</t>
  </si>
  <si>
    <t>A la fecha del presente informe no se cuenta con saldos que reportar</t>
  </si>
  <si>
    <t>Fondo Mutuo Vista</t>
  </si>
  <si>
    <t>Intereses op Repo</t>
  </si>
  <si>
    <t>Intereses Cobrados</t>
  </si>
  <si>
    <t>Intereses Financieros</t>
  </si>
  <si>
    <t>Ajuste por Redondeo Decimales</t>
  </si>
  <si>
    <r>
      <t xml:space="preserve">b) Diferencia de Cambio en Moneda Extranjera: </t>
    </r>
    <r>
      <rPr>
        <sz val="11"/>
        <color theme="1"/>
        <rFont val="Museo Sans 100"/>
        <family val="3"/>
      </rPr>
      <t xml:space="preserve">Las operaciones del Fondo son realizadas y liquidadas en una misma moneda, por ende no genera diferencias por cambio de moneda </t>
    </r>
  </si>
  <si>
    <r>
      <t xml:space="preserve">    </t>
    </r>
    <r>
      <rPr>
        <b/>
        <sz val="11"/>
        <color theme="1"/>
        <rFont val="Museo Sans 100"/>
        <family val="3"/>
      </rPr>
      <t xml:space="preserve">4.5) </t>
    </r>
    <r>
      <rPr>
        <b/>
        <u/>
        <sz val="11"/>
        <color theme="1"/>
        <rFont val="Museo Sans 100"/>
        <family val="3"/>
      </rPr>
      <t>Otros Ingresos / Otros Egresos</t>
    </r>
    <r>
      <rPr>
        <u/>
        <sz val="11"/>
        <color theme="1"/>
        <rFont val="Museo Sans 100"/>
        <family val="3"/>
      </rPr>
      <t>:</t>
    </r>
    <r>
      <rPr>
        <sz val="11"/>
        <color theme="1"/>
        <rFont val="Museo Sans 100"/>
        <family val="3"/>
      </rPr>
      <t xml:space="preserve"> Esta cuenta se compone por importes que no son parte de las operaciones ordinarias.</t>
    </r>
  </si>
  <si>
    <t>Banco GNB</t>
  </si>
  <si>
    <t>Banco Visión</t>
  </si>
  <si>
    <t>Solar Ahorro y Finanzas</t>
  </si>
  <si>
    <r>
      <t xml:space="preserve">    </t>
    </r>
    <r>
      <rPr>
        <b/>
        <sz val="11"/>
        <color theme="1"/>
        <rFont val="Museo Sans 100"/>
        <family val="3"/>
      </rPr>
      <t xml:space="preserve">4.3) </t>
    </r>
    <r>
      <rPr>
        <b/>
        <u/>
        <sz val="11"/>
        <color theme="1"/>
        <rFont val="Museo Sans 100"/>
        <family val="3"/>
      </rPr>
      <t>Comisión a Pagar a la Administradora</t>
    </r>
    <r>
      <rPr>
        <u/>
        <sz val="11"/>
        <color theme="1"/>
        <rFont val="Museo Sans 100"/>
        <family val="3"/>
      </rPr>
      <t>:</t>
    </r>
    <r>
      <rPr>
        <sz val="11"/>
        <color theme="1"/>
        <rFont val="Museo Sans 100"/>
        <family val="3"/>
      </rPr>
      <t xml:space="preserve"> Esta compuesta por los saldos de las comisiones por administración del fondo del mes.</t>
    </r>
  </si>
  <si>
    <t>Fecha de Operación</t>
  </si>
  <si>
    <t>Monto Inicial</t>
  </si>
  <si>
    <t>Valor Contable</t>
  </si>
  <si>
    <t>Fecha de Vencimiento</t>
  </si>
  <si>
    <r>
      <t xml:space="preserve">    </t>
    </r>
    <r>
      <rPr>
        <b/>
        <sz val="11"/>
        <color theme="1"/>
        <rFont val="Museo Sans 100"/>
        <family val="3"/>
      </rPr>
      <t xml:space="preserve">4.7) </t>
    </r>
    <r>
      <rPr>
        <b/>
        <u/>
        <sz val="11"/>
        <color theme="1"/>
        <rFont val="Museo Sans 100"/>
        <family val="3"/>
      </rPr>
      <t>Operación en Reporto:</t>
    </r>
    <r>
      <rPr>
        <sz val="11"/>
        <color theme="1"/>
        <rFont val="Museo Sans 100"/>
        <family val="3"/>
      </rPr>
      <t xml:space="preserve"> Esta compuesta por el siguiente saldo</t>
    </r>
  </si>
  <si>
    <r>
      <t xml:space="preserve">Op Reporto </t>
    </r>
    <r>
      <rPr>
        <b/>
        <sz val="11"/>
        <color rgb="FF000000"/>
        <rFont val="Museo Sans 100"/>
        <family val="3"/>
      </rPr>
      <t>(Nota 4.7)</t>
    </r>
  </si>
  <si>
    <t>ÍNDICE</t>
  </si>
  <si>
    <t>07</t>
  </si>
  <si>
    <t>COMPOSICIÓN DE LAS INVERSIONES DEL FONDO ANEXO I</t>
  </si>
  <si>
    <t>COMPOSICIÓN DE LAS INVERSIONES OP REPO ANEXO II</t>
  </si>
  <si>
    <t>Las 4 Notas, Anexo I y II que acompañan son parte integrante de estos Estados Financieros</t>
  </si>
  <si>
    <t>ANEXO I</t>
  </si>
  <si>
    <t>Fondo Vista</t>
  </si>
  <si>
    <r>
      <rPr>
        <b/>
        <sz val="16"/>
        <color theme="1"/>
        <rFont val="Museo Sans 100"/>
        <family val="3"/>
      </rPr>
      <t xml:space="preserve">ESTADOS FINANCIEROS
FONDO MUTUO DISPONIBLE DÓLARES AMERICANOS
</t>
    </r>
    <r>
      <rPr>
        <u/>
        <sz val="14"/>
        <color theme="1"/>
        <rFont val="Museo Sans 100"/>
        <family val="3"/>
      </rPr>
      <t>s/ Res. N° 30 /2021</t>
    </r>
  </si>
  <si>
    <t>Ventas de Instrumentos</t>
  </si>
  <si>
    <t>TOTAL 31/12/2021</t>
  </si>
  <si>
    <t>Inversiones Anexo I</t>
  </si>
  <si>
    <t>2do. TRIMESTRE</t>
  </si>
  <si>
    <t>Abril</t>
  </si>
  <si>
    <t>Mayo</t>
  </si>
  <si>
    <t>Junio</t>
  </si>
  <si>
    <t>Finexpar</t>
  </si>
  <si>
    <t>CDA</t>
  </si>
  <si>
    <t>BONOS</t>
  </si>
  <si>
    <t>Banco Basa S.A</t>
  </si>
  <si>
    <t>Financiero</t>
  </si>
  <si>
    <t>Paraguay</t>
  </si>
  <si>
    <t>US$</t>
  </si>
  <si>
    <t>Banco GNB Paraguay S.A.</t>
  </si>
  <si>
    <t>Banco Itaú Paraguay S.A.</t>
  </si>
  <si>
    <t>Banco Regional S.A.E.C.A.</t>
  </si>
  <si>
    <t>Banco Rio S.A.E.C.A.</t>
  </si>
  <si>
    <t>Bancop S.A</t>
  </si>
  <si>
    <t>BBVA Paraguay S.A.</t>
  </si>
  <si>
    <t>Finexpar S.A.E.C.A.</t>
  </si>
  <si>
    <t>Grupo Vazquez S.A.E.</t>
  </si>
  <si>
    <t>Interfisa Banco S.A.E.C.A.</t>
  </si>
  <si>
    <t>Sudameris Bank S.A.E.C.A.</t>
  </si>
  <si>
    <t>Vision Banco S.A.E.C.A.</t>
  </si>
  <si>
    <t>TOTAL GENERAL</t>
  </si>
  <si>
    <t>3er. TRIMESTRE</t>
  </si>
  <si>
    <t>Julio</t>
  </si>
  <si>
    <t>Agosto</t>
  </si>
  <si>
    <t>Septiembre</t>
  </si>
  <si>
    <t>Inversiones en Reporto Anexo I</t>
  </si>
  <si>
    <t>Automaq S.A.E.C.A.</t>
  </si>
  <si>
    <t>Frigorífico Concepción S.A.</t>
  </si>
  <si>
    <t>Correspondiente al 31/12/2022 con cifras comparativas al 31/12/2021</t>
  </si>
  <si>
    <t>TOTAL 31/12/2022</t>
  </si>
  <si>
    <t xml:space="preserve">El período que cubre los Estados Contables es del 01 de enero al 31 de diciembre del 2022 de forma comparativa con el mismo periodo del año anterior. </t>
  </si>
  <si>
    <t>SALDO AL 31/12/2022</t>
  </si>
  <si>
    <t>Tipo de Cambio 31/12/2022</t>
  </si>
  <si>
    <t>Monto Ajustado 31/12/2022
(Gs)</t>
  </si>
  <si>
    <t>Tipo de Cambio 31/12/2021</t>
  </si>
  <si>
    <t>Monto Ajustado 31/12/2021
(Gs)</t>
  </si>
  <si>
    <t>Banco BASA</t>
  </si>
  <si>
    <t>4to. TRIMESTRE</t>
  </si>
  <si>
    <t>OCTUBRE</t>
  </si>
  <si>
    <t>NOVIEMBRE</t>
  </si>
  <si>
    <t>DICIEMBRE</t>
  </si>
  <si>
    <t>Solar Banco S.A.E.</t>
  </si>
  <si>
    <t>BONOS SUBORDINADOS</t>
  </si>
  <si>
    <t>BONOS FINANCIEROS</t>
  </si>
  <si>
    <t>Banco Continental S.A.E.C.A.</t>
  </si>
  <si>
    <t>Banco Nacional de Fomento</t>
  </si>
  <si>
    <t>Solar Ahorro y Finanzas S.A.E.C.A.</t>
  </si>
  <si>
    <t>REPO</t>
  </si>
  <si>
    <t>Estado</t>
  </si>
  <si>
    <t>GRUPO CARTES</t>
  </si>
  <si>
    <t>GRUPO VAZQUEZ</t>
  </si>
  <si>
    <t>Grupo</t>
  </si>
  <si>
    <t>-</t>
  </si>
  <si>
    <t>La cartera de inversiones está compuesta por el siguiente detalle, el criterio de evaluación es por el devengamiento diario. Al cierre de ejercicio 2022 la cartera esta concentrada en grupos ecónomicos de la siguente manera; Grupo Cartes 6,82%, Grupo Vazquez 23,27% con relación al Patrimonio Total del Fondo.</t>
  </si>
  <si>
    <t>La cartera de inversiones está compuesta por el siguiente detalle, el criterio de evaluación es por el devengamiento diario. Al cierre de ejercicio 2022 la cartera esta concentrada en grupos ecónomicos de la siguente manera; Grupo Cartes 9,90%, Grupo Vazquez 9,49% con relación al Patrimonio Total del Fondo.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</si>
</sst>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 #,##0_ ;_ * \-#,##0_ ;_ * &quot;-&quot;_ ;_ @_ "/>
    <numFmt numFmtId="165" formatCode="_ * #,##0.00_ ;_ * \-#,##0.00_ ;_ * &quot;-&quot;??_ ;_ @_ "/>
    <numFmt numFmtId="166" formatCode="_ * #,##0.000000_ ;_ * \-#,##0.000000_ ;_ * &quot;-&quot;_ ;_ @_ "/>
    <numFmt numFmtId="167" formatCode="_ * #,##0.00_ ;_ * \-#,##0.00_ ;_ * &quot;-&quot;_ ;_ @_ "/>
    <numFmt numFmtId="168" formatCode="_ * #,##0.000000_ ;_ * \-#,##0.000000_ ;_ * &quot;-&quot;??????_ ;_ @_ "/>
    <numFmt numFmtId="169" formatCode="_(* #,##0.00_);_(* \(#,##0.00\);_(* &quot;-&quot;??_);_(@_)"/>
  </numFmts>
  <fonts count="24">
    <font>
      <sz val="11"/>
      <color theme="1"/>
      <name val="Calibri"/>
      <family val="2"/>
      <scheme val="minor"/>
    </font>
    <font>
      <sz val="11"/>
      <color theme="1"/>
      <name val="Calibri"/>
      <family val="2"/>
      <scheme val="minor"/>
    </font>
    <font>
      <sz val="10"/>
      <name val="Arial"/>
      <family val="2"/>
    </font>
    <font>
      <sz val="10"/>
      <name val="Verdana"/>
      <family val="2"/>
    </font>
    <font>
      <sz val="8"/>
      <name val="Verdana"/>
      <family val="2"/>
    </font>
    <font>
      <sz val="10"/>
      <color indexed="8"/>
      <name val="Arial"/>
      <family val="2"/>
    </font>
    <font>
      <u/>
      <sz val="11"/>
      <color theme="10"/>
      <name val="Calibri"/>
      <family val="2"/>
      <scheme val="minor"/>
    </font>
    <font>
      <sz val="11"/>
      <color theme="1"/>
      <name val="Museo Sans 100"/>
      <family val="3"/>
    </font>
    <font>
      <b/>
      <sz val="16"/>
      <color theme="1"/>
      <name val="Museo Sans 100"/>
      <family val="3"/>
    </font>
    <font>
      <u/>
      <sz val="14"/>
      <color theme="1"/>
      <name val="Museo Sans 100"/>
      <family val="3"/>
    </font>
    <font>
      <u/>
      <sz val="11"/>
      <color theme="10"/>
      <name val="Museo Sans 100"/>
      <family val="3"/>
    </font>
    <font>
      <b/>
      <sz val="11"/>
      <color theme="1"/>
      <name val="Museo Sans 100"/>
      <family val="3"/>
    </font>
    <font>
      <u/>
      <sz val="11"/>
      <color theme="1"/>
      <name val="Museo Sans 100"/>
      <family val="3"/>
    </font>
    <font>
      <sz val="11"/>
      <name val="Museo Sans 100"/>
      <family val="3"/>
    </font>
    <font>
      <b/>
      <u/>
      <sz val="11"/>
      <color theme="1"/>
      <name val="Museo Sans 100"/>
      <family val="3"/>
    </font>
    <font>
      <b/>
      <sz val="8"/>
      <color theme="1"/>
      <name val="Museo Sans 100"/>
      <family val="3"/>
    </font>
    <font>
      <b/>
      <sz val="11"/>
      <color rgb="FF000000"/>
      <name val="Museo Sans 100"/>
      <family val="3"/>
    </font>
    <font>
      <sz val="11"/>
      <color rgb="FF000000"/>
      <name val="Museo Sans 100"/>
      <family val="3"/>
    </font>
    <font>
      <b/>
      <sz val="8"/>
      <color indexed="72"/>
      <name val="Museo Sans 100"/>
      <family val="3"/>
    </font>
    <font>
      <b/>
      <sz val="11"/>
      <color indexed="72"/>
      <name val="Museo Sans 100"/>
      <family val="3"/>
    </font>
    <font>
      <b/>
      <sz val="11"/>
      <name val="Museo Sans 100"/>
      <family val="3"/>
    </font>
    <font>
      <sz val="11"/>
      <color indexed="8"/>
      <name val="Museo Sans 100"/>
      <family val="3"/>
    </font>
    <font>
      <b/>
      <sz val="11"/>
      <color indexed="8"/>
      <name val="Museo Sans 100"/>
      <family val="3"/>
    </font>
    <font>
      <b/>
      <u/>
      <sz val="11"/>
      <color indexed="8"/>
      <name val="Museo Sans 100"/>
      <family val="3"/>
    </font>
  </fonts>
  <fills count="4">
    <fill>
      <patternFill patternType="none"/>
    </fill>
    <fill>
      <patternFill patternType="gray125"/>
    </fill>
    <fill>
      <patternFill patternType="solid">
        <fgColor rgb="FFFFFFFF"/>
        <bgColor indexed="64"/>
      </patternFill>
    </fill>
    <fill>
      <patternFill patternType="solid">
        <fgColor theme="9" tint="0.399975585192419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double">
        <color indexed="64"/>
      </bottom>
      <diagonal/>
    </border>
  </borders>
  <cellStyleXfs count="10">
    <xf numFmtId="0" fontId="0" fillId="0" borderId="0"/>
    <xf numFmtId="164" fontId="1" fillId="0" borderId="0" applyFont="0" applyFill="0" applyBorder="0" applyAlignment="0" applyProtection="0"/>
    <xf numFmtId="0" fontId="2" fillId="0" borderId="0" applyNumberFormat="0" applyFont="0" applyFill="0" applyBorder="0" applyAlignment="0" applyProtection="0"/>
    <xf numFmtId="164" fontId="1" fillId="0" borderId="0" applyFont="0" applyFill="0" applyBorder="0" applyAlignment="0" applyProtection="0"/>
    <xf numFmtId="0" fontId="3" fillId="0" borderId="0"/>
    <xf numFmtId="0" fontId="3" fillId="0" borderId="0"/>
    <xf numFmtId="9" fontId="4" fillId="0" borderId="0" applyFont="0" applyFill="0" applyBorder="0" applyAlignment="0" applyProtection="0"/>
    <xf numFmtId="169" fontId="4" fillId="0" borderId="0" applyFont="0" applyFill="0" applyBorder="0" applyAlignment="0" applyProtection="0"/>
    <xf numFmtId="0" fontId="5" fillId="0" borderId="0"/>
    <xf numFmtId="0" fontId="6" fillId="0" borderId="0" applyNumberFormat="0" applyFill="0" applyBorder="0" applyAlignment="0" applyProtection="0"/>
  </cellStyleXfs>
  <cellXfs count="240">
    <xf numFmtId="0" fontId="0" fillId="0" borderId="0" xfId="0"/>
    <xf numFmtId="0" fontId="7" fillId="0" borderId="0" xfId="0" applyFont="1"/>
    <xf numFmtId="0" fontId="10" fillId="0" borderId="0" xfId="9" applyFont="1"/>
    <xf numFmtId="0" fontId="7" fillId="0" borderId="1" xfId="0" applyFont="1" applyBorder="1" applyAlignment="1">
      <alignment horizontal="left"/>
    </xf>
    <xf numFmtId="0" fontId="11" fillId="0" borderId="1" xfId="0" applyFont="1" applyBorder="1" applyAlignment="1">
      <alignment horizontal="center" vertical="center"/>
    </xf>
    <xf numFmtId="14" fontId="11" fillId="0" borderId="1" xfId="0" applyNumberFormat="1" applyFont="1" applyBorder="1" applyAlignment="1">
      <alignment horizontal="center" vertical="center"/>
    </xf>
    <xf numFmtId="0" fontId="7" fillId="0" borderId="1" xfId="0" applyFont="1" applyBorder="1" applyAlignment="1">
      <alignment horizontal="justify" vertical="center"/>
    </xf>
    <xf numFmtId="167" fontId="7" fillId="0" borderId="1" xfId="1" applyNumberFormat="1" applyFont="1" applyBorder="1" applyAlignment="1">
      <alignment horizontal="center" vertical="center"/>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0" xfId="0" applyFont="1" applyBorder="1" applyAlignment="1">
      <alignment vertical="center"/>
    </xf>
    <xf numFmtId="0" fontId="7" fillId="0" borderId="8" xfId="0" applyFont="1" applyBorder="1" applyAlignment="1">
      <alignment vertical="center"/>
    </xf>
    <xf numFmtId="0" fontId="7" fillId="0" borderId="3" xfId="0" applyFont="1" applyBorder="1" applyAlignment="1">
      <alignment horizontal="center" vertical="center"/>
    </xf>
    <xf numFmtId="167" fontId="7" fillId="0" borderId="3" xfId="1" applyNumberFormat="1" applyFont="1" applyBorder="1" applyAlignment="1">
      <alignment horizontal="center" vertical="center"/>
    </xf>
    <xf numFmtId="164" fontId="7" fillId="0" borderId="3" xfId="1" applyFont="1" applyBorder="1" applyAlignment="1">
      <alignment horizontal="center" vertical="center"/>
    </xf>
    <xf numFmtId="0" fontId="7" fillId="0" borderId="13" xfId="0" applyFont="1" applyBorder="1" applyAlignment="1">
      <alignment vertical="center"/>
    </xf>
    <xf numFmtId="0" fontId="7" fillId="0" borderId="4" xfId="0" applyFont="1" applyBorder="1" applyAlignment="1">
      <alignment horizontal="center" vertical="center"/>
    </xf>
    <xf numFmtId="167" fontId="7" fillId="0" borderId="4" xfId="1" applyNumberFormat="1" applyFont="1" applyBorder="1" applyAlignment="1">
      <alignment horizontal="center" vertical="center"/>
    </xf>
    <xf numFmtId="164" fontId="7" fillId="0" borderId="4" xfId="1" applyFont="1" applyBorder="1" applyAlignment="1">
      <alignment horizontal="center" vertical="center"/>
    </xf>
    <xf numFmtId="0" fontId="11" fillId="0" borderId="3" xfId="0" applyFont="1" applyBorder="1" applyAlignment="1">
      <alignment vertical="center"/>
    </xf>
    <xf numFmtId="0" fontId="7" fillId="0" borderId="2" xfId="0" applyFont="1" applyBorder="1" applyAlignment="1">
      <alignment horizontal="center" vertical="center"/>
    </xf>
    <xf numFmtId="0" fontId="7" fillId="0" borderId="1" xfId="0" applyFont="1" applyBorder="1" applyAlignment="1">
      <alignment vertical="center" wrapText="1"/>
    </xf>
    <xf numFmtId="0" fontId="7" fillId="0" borderId="3" xfId="0" applyFont="1" applyBorder="1"/>
    <xf numFmtId="0" fontId="11" fillId="0" borderId="0" xfId="0" applyFont="1"/>
    <xf numFmtId="164" fontId="7" fillId="0" borderId="0" xfId="1" applyFont="1"/>
    <xf numFmtId="164" fontId="7" fillId="0" borderId="0" xfId="0" applyNumberFormat="1" applyFont="1"/>
    <xf numFmtId="0" fontId="11" fillId="0" borderId="0" xfId="0" applyFont="1" applyAlignment="1">
      <alignment wrapText="1"/>
    </xf>
    <xf numFmtId="0" fontId="7" fillId="0" borderId="2" xfId="0" applyFont="1" applyBorder="1"/>
    <xf numFmtId="0" fontId="7" fillId="0" borderId="4" xfId="0" applyFont="1" applyBorder="1"/>
    <xf numFmtId="0" fontId="11" fillId="0" borderId="1" xfId="0" applyFont="1" applyBorder="1"/>
    <xf numFmtId="0" fontId="10" fillId="0" borderId="0" xfId="9" applyFont="1" applyAlignment="1">
      <alignment horizontal="left" vertical="top"/>
    </xf>
    <xf numFmtId="0" fontId="7" fillId="0" borderId="0" xfId="0" applyFont="1" applyAlignment="1">
      <alignment wrapText="1"/>
    </xf>
    <xf numFmtId="0" fontId="7" fillId="0" borderId="0" xfId="0" applyFont="1" applyAlignment="1">
      <alignment vertical="top"/>
    </xf>
    <xf numFmtId="167" fontId="7" fillId="0" borderId="2" xfId="1" applyNumberFormat="1" applyFont="1" applyBorder="1" applyAlignment="1">
      <alignment horizontal="center" vertical="center"/>
    </xf>
    <xf numFmtId="164" fontId="7" fillId="0" borderId="2" xfId="1" applyFont="1" applyBorder="1" applyAlignment="1">
      <alignment horizontal="center" vertical="center"/>
    </xf>
    <xf numFmtId="0" fontId="7" fillId="0" borderId="4" xfId="0" applyFont="1" applyBorder="1" applyAlignment="1">
      <alignment vertical="center"/>
    </xf>
    <xf numFmtId="0" fontId="7" fillId="0" borderId="0" xfId="0" applyFont="1" applyAlignment="1">
      <alignment horizontal="left" wrapText="1"/>
    </xf>
    <xf numFmtId="167" fontId="7" fillId="0" borderId="2" xfId="1" applyNumberFormat="1" applyFont="1" applyBorder="1"/>
    <xf numFmtId="167" fontId="7" fillId="0" borderId="3" xfId="1" applyNumberFormat="1" applyFont="1" applyBorder="1"/>
    <xf numFmtId="0" fontId="7" fillId="0" borderId="1" xfId="0" applyFont="1" applyBorder="1"/>
    <xf numFmtId="0" fontId="7" fillId="0" borderId="1" xfId="0" applyFont="1" applyBorder="1" applyAlignment="1">
      <alignment horizontal="left" vertical="center"/>
    </xf>
    <xf numFmtId="167" fontId="7" fillId="0" borderId="0" xfId="1" applyNumberFormat="1" applyFont="1"/>
    <xf numFmtId="165" fontId="7" fillId="0" borderId="0" xfId="0" applyNumberFormat="1" applyFont="1"/>
    <xf numFmtId="167" fontId="11" fillId="0" borderId="1" xfId="1" applyNumberFormat="1" applyFont="1" applyBorder="1"/>
    <xf numFmtId="0" fontId="14" fillId="0" borderId="8" xfId="0" applyFont="1" applyBorder="1"/>
    <xf numFmtId="167" fontId="11" fillId="0" borderId="2" xfId="1" applyNumberFormat="1" applyFont="1" applyBorder="1"/>
    <xf numFmtId="167" fontId="11" fillId="0" borderId="3" xfId="1" applyNumberFormat="1" applyFont="1" applyBorder="1"/>
    <xf numFmtId="0" fontId="7" fillId="0" borderId="8" xfId="0" applyFont="1" applyBorder="1"/>
    <xf numFmtId="0" fontId="11" fillId="0" borderId="8" xfId="0" applyFont="1" applyBorder="1"/>
    <xf numFmtId="167" fontId="7" fillId="0" borderId="4" xfId="1" applyNumberFormat="1" applyFont="1" applyBorder="1"/>
    <xf numFmtId="0" fontId="11" fillId="0" borderId="1" xfId="0" applyFont="1" applyBorder="1" applyAlignment="1">
      <alignment horizontal="left" vertical="center" wrapText="1"/>
    </xf>
    <xf numFmtId="167" fontId="11" fillId="0" borderId="1" xfId="1" applyNumberFormat="1" applyFont="1" applyBorder="1" applyAlignment="1">
      <alignment horizontal="center" vertical="center" wrapText="1"/>
    </xf>
    <xf numFmtId="0" fontId="11" fillId="0" borderId="0" xfId="0" applyFont="1" applyAlignment="1">
      <alignment horizontal="left" vertical="center" wrapText="1"/>
    </xf>
    <xf numFmtId="0" fontId="11" fillId="0" borderId="1" xfId="0" applyFont="1" applyBorder="1" applyAlignment="1">
      <alignment horizontal="left" wrapText="1"/>
    </xf>
    <xf numFmtId="0" fontId="11" fillId="0" borderId="0" xfId="0" applyFont="1" applyAlignment="1">
      <alignment horizontal="left" wrapText="1"/>
    </xf>
    <xf numFmtId="167" fontId="7" fillId="0" borderId="9" xfId="1" applyNumberFormat="1" applyFont="1" applyBorder="1" applyAlignment="1">
      <alignment horizontal="center"/>
    </xf>
    <xf numFmtId="167" fontId="11" fillId="0" borderId="1" xfId="1" applyNumberFormat="1" applyFont="1" applyBorder="1" applyAlignment="1">
      <alignment horizontal="center"/>
    </xf>
    <xf numFmtId="167" fontId="7" fillId="0" borderId="0" xfId="0" applyNumberFormat="1" applyFont="1"/>
    <xf numFmtId="0" fontId="11" fillId="0" borderId="1" xfId="0" applyFont="1" applyBorder="1" applyAlignment="1">
      <alignment horizontal="center"/>
    </xf>
    <xf numFmtId="0" fontId="11" fillId="0" borderId="2" xfId="0" applyFont="1" applyBorder="1"/>
    <xf numFmtId="0" fontId="11" fillId="0" borderId="4" xfId="0" applyFont="1" applyBorder="1"/>
    <xf numFmtId="14" fontId="11" fillId="0" borderId="1" xfId="0" applyNumberFormat="1" applyFont="1" applyBorder="1" applyAlignment="1">
      <alignment horizontal="center"/>
    </xf>
    <xf numFmtId="0" fontId="11" fillId="0" borderId="5" xfId="0" applyFont="1" applyBorder="1"/>
    <xf numFmtId="167" fontId="11" fillId="0" borderId="7" xfId="1" applyNumberFormat="1" applyFont="1" applyBorder="1"/>
    <xf numFmtId="0" fontId="16" fillId="2" borderId="1" xfId="0" applyFont="1" applyFill="1" applyBorder="1" applyAlignment="1">
      <alignment horizontal="center" vertical="center"/>
    </xf>
    <xf numFmtId="14" fontId="16" fillId="2" borderId="1" xfId="0" applyNumberFormat="1" applyFont="1" applyFill="1" applyBorder="1" applyAlignment="1">
      <alignment horizontal="center" vertical="center"/>
    </xf>
    <xf numFmtId="14" fontId="16" fillId="2" borderId="0" xfId="0" applyNumberFormat="1" applyFont="1" applyFill="1" applyAlignment="1">
      <alignment horizontal="center" vertical="center"/>
    </xf>
    <xf numFmtId="0" fontId="17" fillId="2" borderId="3" xfId="0" applyFont="1" applyFill="1" applyBorder="1" applyAlignment="1">
      <alignment vertical="center"/>
    </xf>
    <xf numFmtId="164" fontId="17" fillId="2" borderId="0" xfId="1" applyFont="1" applyFill="1" applyAlignment="1">
      <alignment horizontal="center" vertical="center"/>
    </xf>
    <xf numFmtId="164" fontId="17" fillId="2" borderId="8" xfId="1" applyFont="1" applyFill="1" applyBorder="1" applyAlignment="1">
      <alignment horizontal="center" vertical="center"/>
    </xf>
    <xf numFmtId="0" fontId="16" fillId="2" borderId="4" xfId="0" applyFont="1" applyFill="1" applyBorder="1" applyAlignment="1">
      <alignment vertical="center"/>
    </xf>
    <xf numFmtId="167" fontId="16" fillId="2" borderId="1" xfId="1" applyNumberFormat="1" applyFont="1" applyFill="1" applyBorder="1" applyAlignment="1">
      <alignment horizontal="center" vertical="center"/>
    </xf>
    <xf numFmtId="164" fontId="16" fillId="2" borderId="0" xfId="1" applyFont="1" applyFill="1" applyAlignment="1">
      <alignment horizontal="center" vertical="center"/>
    </xf>
    <xf numFmtId="0" fontId="16" fillId="2" borderId="1" xfId="0" applyFont="1" applyFill="1" applyBorder="1" applyAlignment="1">
      <alignment vertical="center"/>
    </xf>
    <xf numFmtId="0" fontId="17" fillId="2" borderId="2" xfId="0" applyFont="1" applyFill="1" applyBorder="1" applyAlignment="1">
      <alignment vertical="center"/>
    </xf>
    <xf numFmtId="0" fontId="17" fillId="2" borderId="3" xfId="0" applyFont="1" applyFill="1" applyBorder="1" applyAlignment="1">
      <alignment horizontal="left" vertical="center"/>
    </xf>
    <xf numFmtId="166" fontId="16" fillId="2" borderId="0" xfId="1" applyNumberFormat="1" applyFont="1" applyFill="1" applyAlignment="1">
      <alignment horizontal="center" vertical="center"/>
    </xf>
    <xf numFmtId="3" fontId="18" fillId="0" borderId="0" xfId="0" applyNumberFormat="1" applyFont="1" applyAlignment="1">
      <alignment vertical="top"/>
    </xf>
    <xf numFmtId="166" fontId="7" fillId="0" borderId="0" xfId="1" applyNumberFormat="1" applyFont="1"/>
    <xf numFmtId="168" fontId="7" fillId="0" borderId="0" xfId="0" applyNumberFormat="1" applyFont="1"/>
    <xf numFmtId="49" fontId="7" fillId="0" borderId="0" xfId="0" applyNumberFormat="1" applyFont="1" applyAlignment="1">
      <alignment horizontal="center" vertical="center"/>
    </xf>
    <xf numFmtId="0" fontId="11" fillId="3" borderId="0" xfId="0" applyFont="1" applyFill="1"/>
    <xf numFmtId="0" fontId="13" fillId="0" borderId="0" xfId="2" applyFont="1" applyAlignment="1">
      <alignment horizontal="left" vertical="top"/>
    </xf>
    <xf numFmtId="0" fontId="13" fillId="0" borderId="0" xfId="0" applyFont="1"/>
    <xf numFmtId="0" fontId="13" fillId="0" borderId="0" xfId="0" applyFont="1" applyAlignment="1">
      <alignment horizontal="center" vertical="center" wrapText="1"/>
    </xf>
    <xf numFmtId="0" fontId="19" fillId="0" borderId="1" xfId="2" applyFont="1" applyBorder="1" applyAlignment="1">
      <alignment horizontal="center" vertical="center" wrapText="1"/>
    </xf>
    <xf numFmtId="49" fontId="7" fillId="3" borderId="0" xfId="0" applyNumberFormat="1" applyFont="1" applyFill="1" applyAlignment="1">
      <alignment horizontal="center" vertical="center"/>
    </xf>
    <xf numFmtId="0" fontId="10" fillId="2" borderId="4" xfId="9" applyFont="1" applyFill="1" applyBorder="1" applyAlignment="1">
      <alignment vertical="center"/>
    </xf>
    <xf numFmtId="167" fontId="7" fillId="0" borderId="3" xfId="1" applyNumberFormat="1" applyFont="1" applyFill="1" applyBorder="1"/>
    <xf numFmtId="0" fontId="11" fillId="0" borderId="4" xfId="0" applyFont="1" applyBorder="1" applyAlignment="1">
      <alignment horizontal="center" vertical="center"/>
    </xf>
    <xf numFmtId="0" fontId="7" fillId="0" borderId="0" xfId="0" applyFont="1" applyAlignment="1">
      <alignment horizontal="center"/>
    </xf>
    <xf numFmtId="0" fontId="7" fillId="0" borderId="4" xfId="0" applyFont="1" applyBorder="1" applyAlignment="1">
      <alignment horizontal="left" vertical="center"/>
    </xf>
    <xf numFmtId="0" fontId="20" fillId="0" borderId="1" xfId="0" applyFont="1" applyBorder="1" applyAlignment="1">
      <alignment horizontal="center" vertical="center" wrapText="1"/>
    </xf>
    <xf numFmtId="0" fontId="10" fillId="2" borderId="3" xfId="9" applyFont="1" applyFill="1" applyBorder="1" applyAlignment="1">
      <alignment vertical="center"/>
    </xf>
    <xf numFmtId="0" fontId="10" fillId="0" borderId="0" xfId="9" applyFont="1" applyFill="1"/>
    <xf numFmtId="166" fontId="7" fillId="0" borderId="0" xfId="1" applyNumberFormat="1" applyFont="1" applyBorder="1" applyAlignment="1">
      <alignment horizontal="center" vertical="center"/>
    </xf>
    <xf numFmtId="167" fontId="7" fillId="0" borderId="0" xfId="1" applyNumberFormat="1" applyFont="1" applyBorder="1" applyAlignment="1">
      <alignment horizontal="center" vertical="center"/>
    </xf>
    <xf numFmtId="164" fontId="7" fillId="0" borderId="0" xfId="1" applyFont="1" applyBorder="1" applyAlignment="1">
      <alignment horizontal="center" vertical="center"/>
    </xf>
    <xf numFmtId="167" fontId="17" fillId="0" borderId="3" xfId="1" applyNumberFormat="1" applyFont="1" applyFill="1" applyBorder="1" applyAlignment="1">
      <alignment horizontal="center" vertical="center"/>
    </xf>
    <xf numFmtId="167" fontId="17" fillId="0" borderId="4" xfId="1" applyNumberFormat="1" applyFont="1" applyFill="1" applyBorder="1" applyAlignment="1">
      <alignment horizontal="center" vertical="center"/>
    </xf>
    <xf numFmtId="167" fontId="16" fillId="0" borderId="1" xfId="1" applyNumberFormat="1" applyFont="1" applyFill="1" applyBorder="1" applyAlignment="1">
      <alignment horizontal="center" vertical="center"/>
    </xf>
    <xf numFmtId="167" fontId="17" fillId="0" borderId="2" xfId="1" applyNumberFormat="1" applyFont="1" applyFill="1" applyBorder="1" applyAlignment="1">
      <alignment horizontal="center" vertical="center"/>
    </xf>
    <xf numFmtId="166" fontId="16" fillId="0" borderId="1" xfId="1" applyNumberFormat="1" applyFont="1" applyFill="1" applyBorder="1" applyAlignment="1">
      <alignment horizontal="center" vertical="center"/>
    </xf>
    <xf numFmtId="167" fontId="7" fillId="0" borderId="2" xfId="1" applyNumberFormat="1" applyFont="1" applyFill="1" applyBorder="1"/>
    <xf numFmtId="167" fontId="11" fillId="0" borderId="1" xfId="1" applyNumberFormat="1" applyFont="1" applyFill="1" applyBorder="1"/>
    <xf numFmtId="167" fontId="11" fillId="0" borderId="6" xfId="1" applyNumberFormat="1" applyFont="1" applyFill="1" applyBorder="1"/>
    <xf numFmtId="164" fontId="7" fillId="0" borderId="2" xfId="1" applyFont="1" applyFill="1" applyBorder="1"/>
    <xf numFmtId="164" fontId="7" fillId="0" borderId="3" xfId="1" applyFont="1" applyFill="1" applyBorder="1"/>
    <xf numFmtId="167" fontId="11" fillId="0" borderId="4" xfId="1" applyNumberFormat="1" applyFont="1" applyFill="1" applyBorder="1"/>
    <xf numFmtId="164" fontId="7" fillId="0" borderId="4" xfId="1" applyFont="1" applyFill="1" applyBorder="1"/>
    <xf numFmtId="167" fontId="7" fillId="0" borderId="4" xfId="1" applyNumberFormat="1" applyFont="1" applyFill="1" applyBorder="1"/>
    <xf numFmtId="167" fontId="11" fillId="0" borderId="1" xfId="1" applyNumberFormat="1" applyFont="1" applyFill="1" applyBorder="1" applyAlignment="1">
      <alignment horizontal="center" vertical="center" wrapText="1"/>
    </xf>
    <xf numFmtId="167" fontId="7" fillId="0" borderId="9" xfId="1" applyNumberFormat="1" applyFont="1" applyFill="1" applyBorder="1" applyAlignment="1">
      <alignment horizontal="center"/>
    </xf>
    <xf numFmtId="167" fontId="11" fillId="0" borderId="1" xfId="1" applyNumberFormat="1" applyFont="1" applyFill="1" applyBorder="1" applyAlignment="1">
      <alignment horizontal="center"/>
    </xf>
    <xf numFmtId="167" fontId="7" fillId="0" borderId="1" xfId="1" applyNumberFormat="1" applyFont="1" applyFill="1" applyBorder="1" applyAlignment="1">
      <alignment horizontal="center" vertical="center"/>
    </xf>
    <xf numFmtId="167" fontId="7" fillId="0" borderId="3" xfId="1" applyNumberFormat="1" applyFont="1" applyFill="1" applyBorder="1" applyAlignment="1">
      <alignment horizontal="center" vertical="center"/>
    </xf>
    <xf numFmtId="167" fontId="7" fillId="0" borderId="4" xfId="1" applyNumberFormat="1" applyFont="1" applyFill="1" applyBorder="1" applyAlignment="1">
      <alignment horizontal="center" vertical="center"/>
    </xf>
    <xf numFmtId="167" fontId="7" fillId="0" borderId="2" xfId="1" applyNumberFormat="1" applyFont="1" applyFill="1" applyBorder="1" applyAlignment="1">
      <alignment horizontal="center" vertical="center"/>
    </xf>
    <xf numFmtId="167" fontId="11" fillId="0" borderId="1" xfId="1" applyNumberFormat="1" applyFont="1" applyFill="1" applyBorder="1" applyAlignment="1">
      <alignment horizontal="center" vertical="center"/>
    </xf>
    <xf numFmtId="167" fontId="7" fillId="0" borderId="1" xfId="1" applyNumberFormat="1" applyFont="1" applyFill="1" applyBorder="1"/>
    <xf numFmtId="166" fontId="7" fillId="0" borderId="2" xfId="1" applyNumberFormat="1" applyFont="1" applyFill="1" applyBorder="1" applyAlignment="1">
      <alignment horizontal="center" vertical="center"/>
    </xf>
    <xf numFmtId="164" fontId="7" fillId="0" borderId="2" xfId="1" applyFont="1" applyFill="1" applyBorder="1" applyAlignment="1">
      <alignment horizontal="center" vertical="center"/>
    </xf>
    <xf numFmtId="166" fontId="7" fillId="0" borderId="3" xfId="1" applyNumberFormat="1" applyFont="1" applyFill="1" applyBorder="1" applyAlignment="1">
      <alignment horizontal="center" vertical="center"/>
    </xf>
    <xf numFmtId="164" fontId="7" fillId="0" borderId="3" xfId="1" applyFont="1" applyFill="1" applyBorder="1" applyAlignment="1">
      <alignment horizontal="center" vertical="center"/>
    </xf>
    <xf numFmtId="166" fontId="7" fillId="0" borderId="4" xfId="1" applyNumberFormat="1" applyFont="1" applyFill="1" applyBorder="1" applyAlignment="1">
      <alignment horizontal="center" vertical="center"/>
    </xf>
    <xf numFmtId="164" fontId="7" fillId="0" borderId="4" xfId="1" applyFont="1" applyFill="1" applyBorder="1" applyAlignment="1">
      <alignment horizontal="center" vertical="center"/>
    </xf>
    <xf numFmtId="14" fontId="7" fillId="0" borderId="2" xfId="0" applyNumberFormat="1" applyFont="1" applyBorder="1"/>
    <xf numFmtId="14" fontId="7" fillId="0" borderId="3" xfId="0" applyNumberFormat="1" applyFont="1" applyBorder="1"/>
    <xf numFmtId="14" fontId="7" fillId="0" borderId="4" xfId="0" applyNumberFormat="1" applyFont="1" applyBorder="1"/>
    <xf numFmtId="0" fontId="7" fillId="0" borderId="2" xfId="0" applyFont="1" applyBorder="1" applyAlignment="1">
      <alignment horizontal="left"/>
    </xf>
    <xf numFmtId="166" fontId="7" fillId="0" borderId="2" xfId="1" applyNumberFormat="1" applyFont="1" applyBorder="1" applyAlignment="1">
      <alignment horizontal="left"/>
    </xf>
    <xf numFmtId="167" fontId="7" fillId="0" borderId="2" xfId="1" applyNumberFormat="1" applyFont="1" applyBorder="1" applyAlignment="1">
      <alignment horizontal="left"/>
    </xf>
    <xf numFmtId="164" fontId="7" fillId="0" borderId="2" xfId="1" applyFont="1" applyBorder="1" applyAlignment="1">
      <alignment horizontal="left"/>
    </xf>
    <xf numFmtId="166" fontId="7" fillId="0" borderId="3" xfId="1" applyNumberFormat="1" applyFont="1" applyBorder="1" applyAlignment="1">
      <alignment horizontal="center" vertical="center"/>
    </xf>
    <xf numFmtId="166" fontId="7" fillId="0" borderId="4" xfId="1" applyNumberFormat="1" applyFont="1" applyBorder="1" applyAlignment="1">
      <alignment horizontal="center" vertical="center"/>
    </xf>
    <xf numFmtId="167" fontId="7" fillId="0" borderId="8" xfId="1" applyNumberFormat="1" applyFont="1" applyFill="1" applyBorder="1"/>
    <xf numFmtId="167" fontId="7" fillId="0" borderId="13" xfId="1" applyNumberFormat="1" applyFont="1" applyFill="1" applyBorder="1" applyAlignment="1">
      <alignment horizontal="left" vertical="center"/>
    </xf>
    <xf numFmtId="14" fontId="11" fillId="0" borderId="2" xfId="0" applyNumberFormat="1" applyFont="1" applyBorder="1" applyAlignment="1">
      <alignment horizontal="center" vertical="center"/>
    </xf>
    <xf numFmtId="167" fontId="11" fillId="0" borderId="4" xfId="1" applyNumberFormat="1" applyFont="1" applyFill="1" applyBorder="1" applyAlignment="1">
      <alignment horizontal="center" vertical="center"/>
    </xf>
    <xf numFmtId="167" fontId="11" fillId="0" borderId="4" xfId="0" applyNumberFormat="1" applyFont="1" applyBorder="1"/>
    <xf numFmtId="0" fontId="21" fillId="0" borderId="0" xfId="0" applyFont="1" applyAlignment="1">
      <alignment horizontal="left" vertical="top"/>
    </xf>
    <xf numFmtId="0" fontId="22" fillId="0" borderId="0" xfId="0" applyFont="1" applyAlignment="1">
      <alignment vertical="top"/>
    </xf>
    <xf numFmtId="0" fontId="21" fillId="0" borderId="13" xfId="0" applyFont="1" applyBorder="1" applyAlignment="1">
      <alignment horizontal="left" vertical="top"/>
    </xf>
    <xf numFmtId="0" fontId="21" fillId="0" borderId="14" xfId="0" applyFont="1" applyBorder="1" applyAlignment="1">
      <alignment horizontal="left" vertical="top"/>
    </xf>
    <xf numFmtId="166" fontId="7" fillId="0" borderId="2" xfId="1" applyNumberFormat="1" applyFont="1" applyBorder="1" applyAlignment="1">
      <alignment horizontal="center" vertical="center"/>
    </xf>
    <xf numFmtId="0" fontId="19" fillId="0" borderId="1" xfId="2" applyFont="1" applyBorder="1" applyAlignment="1">
      <alignment horizontal="left" vertical="center" wrapText="1"/>
    </xf>
    <xf numFmtId="0" fontId="13" fillId="0" borderId="0" xfId="0" applyFont="1" applyAlignment="1">
      <alignment horizontal="left"/>
    </xf>
    <xf numFmtId="167" fontId="7" fillId="0" borderId="3" xfId="1" applyNumberFormat="1" applyFont="1" applyFill="1" applyBorder="1" applyAlignment="1">
      <alignment horizontal="left" vertical="center"/>
    </xf>
    <xf numFmtId="14" fontId="7" fillId="0" borderId="10" xfId="0" applyNumberFormat="1" applyFont="1" applyBorder="1"/>
    <xf numFmtId="14" fontId="7" fillId="0" borderId="12" xfId="0" applyNumberFormat="1" applyFont="1" applyBorder="1"/>
    <xf numFmtId="14" fontId="7" fillId="0" borderId="8" xfId="0" applyNumberFormat="1" applyFont="1" applyBorder="1"/>
    <xf numFmtId="14" fontId="7" fillId="0" borderId="9" xfId="0" applyNumberFormat="1" applyFont="1" applyBorder="1"/>
    <xf numFmtId="14" fontId="7" fillId="0" borderId="13" xfId="0" applyNumberFormat="1" applyFont="1" applyBorder="1"/>
    <xf numFmtId="14" fontId="7" fillId="0" borderId="15" xfId="0" applyNumberFormat="1" applyFont="1" applyBorder="1"/>
    <xf numFmtId="167" fontId="11" fillId="0" borderId="1" xfId="0" applyNumberFormat="1" applyFont="1" applyBorder="1"/>
    <xf numFmtId="14" fontId="11" fillId="0" borderId="0" xfId="0" applyNumberFormat="1" applyFont="1"/>
    <xf numFmtId="0" fontId="21" fillId="0" borderId="0" xfId="0" applyFont="1" applyAlignment="1">
      <alignment horizontal="center" vertical="top" wrapText="1"/>
    </xf>
    <xf numFmtId="0" fontId="22" fillId="0" borderId="14" xfId="0" applyFont="1" applyBorder="1" applyAlignment="1">
      <alignment vertical="top"/>
    </xf>
    <xf numFmtId="0" fontId="7" fillId="0" borderId="10" xfId="0" applyFont="1" applyBorder="1"/>
    <xf numFmtId="0" fontId="7" fillId="0" borderId="11" xfId="0" applyFont="1" applyBorder="1"/>
    <xf numFmtId="14" fontId="7" fillId="0" borderId="11" xfId="0" applyNumberFormat="1" applyFont="1" applyBorder="1"/>
    <xf numFmtId="14" fontId="7" fillId="0" borderId="0" xfId="0" applyNumberFormat="1" applyFont="1"/>
    <xf numFmtId="0" fontId="7" fillId="0" borderId="13" xfId="0" applyFont="1" applyBorder="1"/>
    <xf numFmtId="0" fontId="7" fillId="0" borderId="14" xfId="0" applyFont="1" applyBorder="1"/>
    <xf numFmtId="14" fontId="7" fillId="0" borderId="14" xfId="0" applyNumberFormat="1" applyFont="1" applyBorder="1"/>
    <xf numFmtId="164" fontId="13" fillId="0" borderId="0" xfId="1" applyFont="1"/>
    <xf numFmtId="164" fontId="13" fillId="0" borderId="0" xfId="1" applyFont="1" applyAlignment="1">
      <alignment horizontal="left" vertical="top"/>
    </xf>
    <xf numFmtId="164" fontId="19" fillId="0" borderId="1" xfId="1" applyFont="1" applyBorder="1" applyAlignment="1">
      <alignment horizontal="center" vertical="center" wrapText="1"/>
    </xf>
    <xf numFmtId="164" fontId="22" fillId="0" borderId="0" xfId="1" applyFont="1" applyAlignment="1">
      <alignment horizontal="right" vertical="top"/>
    </xf>
    <xf numFmtId="167" fontId="13" fillId="0" borderId="0" xfId="1" applyNumberFormat="1" applyFont="1" applyAlignment="1">
      <alignment horizontal="left" vertical="top"/>
    </xf>
    <xf numFmtId="167" fontId="19" fillId="0" borderId="1" xfId="1" applyNumberFormat="1" applyFont="1" applyBorder="1" applyAlignment="1">
      <alignment horizontal="center" vertical="center" wrapText="1"/>
    </xf>
    <xf numFmtId="167" fontId="21" fillId="0" borderId="15" xfId="1" applyNumberFormat="1" applyFont="1" applyBorder="1" applyAlignment="1">
      <alignment horizontal="left" vertical="top"/>
    </xf>
    <xf numFmtId="167" fontId="21" fillId="0" borderId="0" xfId="1" applyNumberFormat="1" applyFont="1" applyBorder="1" applyAlignment="1">
      <alignment horizontal="left" vertical="top"/>
    </xf>
    <xf numFmtId="167" fontId="13" fillId="0" borderId="0" xfId="1" applyNumberFormat="1" applyFont="1"/>
    <xf numFmtId="167" fontId="7" fillId="0" borderId="11" xfId="1" applyNumberFormat="1" applyFont="1" applyBorder="1"/>
    <xf numFmtId="167" fontId="7" fillId="0" borderId="0" xfId="1" applyNumberFormat="1" applyFont="1" applyBorder="1"/>
    <xf numFmtId="167" fontId="22" fillId="0" borderId="16" xfId="1" applyNumberFormat="1" applyFont="1" applyBorder="1" applyAlignment="1">
      <alignment horizontal="right" vertical="top"/>
    </xf>
    <xf numFmtId="167" fontId="7" fillId="0" borderId="14" xfId="1" applyNumberFormat="1" applyFont="1" applyBorder="1"/>
    <xf numFmtId="0" fontId="21" fillId="0" borderId="5" xfId="0" applyFont="1" applyBorder="1" applyAlignment="1">
      <alignment horizontal="left" vertical="top"/>
    </xf>
    <xf numFmtId="0" fontId="21" fillId="0" borderId="6" xfId="0" applyFont="1" applyBorder="1" applyAlignment="1">
      <alignment horizontal="left" vertical="top"/>
    </xf>
    <xf numFmtId="0" fontId="23" fillId="0" borderId="6" xfId="0" applyFont="1" applyBorder="1" applyAlignment="1">
      <alignment vertical="top"/>
    </xf>
    <xf numFmtId="167" fontId="22" fillId="0" borderId="6" xfId="1" applyNumberFormat="1" applyFont="1" applyBorder="1" applyAlignment="1">
      <alignment vertical="top"/>
    </xf>
    <xf numFmtId="167" fontId="21" fillId="0" borderId="7" xfId="1" applyNumberFormat="1" applyFont="1" applyBorder="1" applyAlignment="1">
      <alignment horizontal="left" vertical="top"/>
    </xf>
    <xf numFmtId="167" fontId="7" fillId="0" borderId="12" xfId="1" applyNumberFormat="1" applyFont="1" applyBorder="1" applyAlignment="1">
      <alignment horizontal="right"/>
    </xf>
    <xf numFmtId="167" fontId="7" fillId="0" borderId="9" xfId="1" applyNumberFormat="1" applyFont="1" applyBorder="1" applyAlignment="1">
      <alignment horizontal="right"/>
    </xf>
    <xf numFmtId="167" fontId="22" fillId="0" borderId="14" xfId="1" applyNumberFormat="1" applyFont="1" applyBorder="1" applyAlignment="1">
      <alignment horizontal="right" vertical="top"/>
    </xf>
    <xf numFmtId="167" fontId="7" fillId="0" borderId="15" xfId="1" applyNumberFormat="1" applyFont="1" applyBorder="1" applyAlignment="1">
      <alignment horizontal="right"/>
    </xf>
    <xf numFmtId="0" fontId="19" fillId="0" borderId="0" xfId="2" applyFont="1" applyBorder="1" applyAlignment="1">
      <alignment horizontal="center" vertical="top"/>
    </xf>
    <xf numFmtId="0" fontId="19" fillId="0" borderId="5" xfId="2" applyFont="1" applyBorder="1" applyAlignment="1">
      <alignment horizontal="left" vertical="center" wrapText="1"/>
    </xf>
    <xf numFmtId="0" fontId="19" fillId="0" borderId="6" xfId="2" applyFont="1" applyBorder="1" applyAlignment="1">
      <alignment horizontal="center" vertical="center" wrapText="1"/>
    </xf>
    <xf numFmtId="164" fontId="19" fillId="0" borderId="6" xfId="1" applyFont="1" applyBorder="1" applyAlignment="1">
      <alignment horizontal="center" vertical="center" wrapText="1"/>
    </xf>
    <xf numFmtId="167" fontId="19" fillId="0" borderId="7" xfId="1" applyNumberFormat="1" applyFont="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xf>
    <xf numFmtId="0" fontId="7" fillId="3" borderId="12"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0" xfId="0" applyFont="1" applyFill="1" applyAlignment="1">
      <alignment horizontal="center" vertical="center"/>
    </xf>
    <xf numFmtId="0" fontId="7" fillId="3" borderId="9" xfId="0" applyFont="1" applyFill="1" applyBorder="1" applyAlignment="1">
      <alignment horizontal="center" vertical="center"/>
    </xf>
    <xf numFmtId="0" fontId="7" fillId="3" borderId="13" xfId="0" applyFont="1" applyFill="1" applyBorder="1" applyAlignment="1">
      <alignment horizontal="center" vertical="center"/>
    </xf>
    <xf numFmtId="0" fontId="7" fillId="3" borderId="14" xfId="0" applyFont="1" applyFill="1" applyBorder="1" applyAlignment="1">
      <alignment horizontal="center" vertical="center"/>
    </xf>
    <xf numFmtId="0" fontId="7" fillId="3" borderId="15" xfId="0" applyFont="1" applyFill="1" applyBorder="1" applyAlignment="1">
      <alignment horizontal="center" vertical="center"/>
    </xf>
    <xf numFmtId="0" fontId="11" fillId="3" borderId="0" xfId="0" applyFont="1" applyFill="1" applyAlignment="1">
      <alignment horizontal="center"/>
    </xf>
    <xf numFmtId="0" fontId="15" fillId="0" borderId="0" xfId="0" applyFont="1" applyAlignment="1">
      <alignment horizontal="left"/>
    </xf>
    <xf numFmtId="0" fontId="7" fillId="0" borderId="0" xfId="0" applyFont="1" applyAlignment="1">
      <alignment horizontal="center"/>
    </xf>
    <xf numFmtId="0" fontId="14" fillId="0" borderId="0" xfId="0" applyFont="1" applyAlignment="1">
      <alignment horizontal="center"/>
    </xf>
    <xf numFmtId="0" fontId="11" fillId="0" borderId="0" xfId="0" applyFont="1" applyAlignment="1">
      <alignment horizontal="center"/>
    </xf>
    <xf numFmtId="0" fontId="11" fillId="0" borderId="2" xfId="0" applyFont="1" applyBorder="1" applyAlignment="1">
      <alignment horizontal="left" wrapText="1"/>
    </xf>
    <xf numFmtId="0" fontId="11" fillId="0" borderId="4" xfId="0" applyFont="1" applyBorder="1" applyAlignment="1">
      <alignment horizontal="left" wrapText="1"/>
    </xf>
    <xf numFmtId="167" fontId="11" fillId="0" borderId="2" xfId="1" applyNumberFormat="1" applyFont="1" applyFill="1" applyBorder="1" applyAlignment="1">
      <alignment horizontal="center"/>
    </xf>
    <xf numFmtId="167" fontId="11" fillId="0" borderId="4" xfId="1" applyNumberFormat="1" applyFont="1" applyFill="1" applyBorder="1" applyAlignment="1">
      <alignment horizontal="center"/>
    </xf>
    <xf numFmtId="0" fontId="11"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vertical="top" wrapText="1"/>
    </xf>
    <xf numFmtId="0" fontId="11" fillId="0" borderId="5" xfId="0" applyFont="1" applyBorder="1" applyAlignment="1">
      <alignment horizontal="left"/>
    </xf>
    <xf numFmtId="0" fontId="11" fillId="0" borderId="6" xfId="0" applyFont="1" applyBorder="1" applyAlignment="1">
      <alignment horizontal="left"/>
    </xf>
    <xf numFmtId="0" fontId="11" fillId="0" borderId="7" xfId="0" applyFont="1" applyBorder="1" applyAlignment="1">
      <alignment horizontal="left"/>
    </xf>
    <xf numFmtId="0" fontId="11" fillId="0" borderId="10" xfId="0" applyFont="1" applyBorder="1" applyAlignment="1">
      <alignment horizontal="left"/>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left"/>
    </xf>
    <xf numFmtId="0" fontId="7" fillId="0" borderId="10" xfId="0" applyFont="1" applyBorder="1" applyAlignment="1">
      <alignment horizontal="left" vertical="center"/>
    </xf>
    <xf numFmtId="0" fontId="7" fillId="0" borderId="12" xfId="0" applyFont="1" applyBorder="1" applyAlignment="1">
      <alignment horizontal="left" vertical="center"/>
    </xf>
    <xf numFmtId="0" fontId="7" fillId="0" borderId="13" xfId="0" applyFont="1" applyBorder="1" applyAlignment="1">
      <alignment horizontal="left" vertical="center"/>
    </xf>
    <xf numFmtId="0" fontId="7" fillId="0" borderId="15" xfId="0" applyFont="1" applyBorder="1" applyAlignment="1">
      <alignment horizontal="left" vertical="center"/>
    </xf>
    <xf numFmtId="0" fontId="11" fillId="0" borderId="5" xfId="0" applyFont="1" applyBorder="1" applyAlignment="1">
      <alignment horizontal="center" vertical="center"/>
    </xf>
    <xf numFmtId="0" fontId="11" fillId="0" borderId="7" xfId="0" applyFont="1" applyBorder="1" applyAlignment="1">
      <alignment horizontal="center" vertical="center"/>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7" xfId="0" applyFont="1" applyBorder="1" applyAlignment="1">
      <alignment horizontal="center" vertical="center" wrapText="1"/>
    </xf>
    <xf numFmtId="0" fontId="14" fillId="0" borderId="0" xfId="0" applyFont="1" applyAlignment="1">
      <alignment horizontal="center" wrapText="1"/>
    </xf>
    <xf numFmtId="0" fontId="7" fillId="0" borderId="0" xfId="0" applyFont="1" applyAlignment="1">
      <alignment horizontal="left" vertical="center" wrapText="1"/>
    </xf>
    <xf numFmtId="0" fontId="11" fillId="0" borderId="0" xfId="0" applyFont="1" applyAlignment="1">
      <alignment horizontal="left" vertical="center" wrapText="1"/>
    </xf>
    <xf numFmtId="0" fontId="13" fillId="0" borderId="0" xfId="2" applyFont="1" applyBorder="1" applyAlignment="1">
      <alignment horizontal="left" vertical="top" wrapText="1"/>
    </xf>
    <xf numFmtId="0" fontId="19" fillId="0" borderId="5" xfId="2" applyFont="1" applyBorder="1" applyAlignment="1">
      <alignment horizontal="center" vertical="top"/>
    </xf>
    <xf numFmtId="0" fontId="19" fillId="0" borderId="6" xfId="2" applyFont="1" applyBorder="1" applyAlignment="1">
      <alignment horizontal="center" vertical="top"/>
    </xf>
    <xf numFmtId="0" fontId="19" fillId="0" borderId="7" xfId="2" applyFont="1" applyBorder="1" applyAlignment="1">
      <alignment horizontal="center" vertical="top"/>
    </xf>
    <xf numFmtId="14" fontId="19" fillId="0" borderId="5" xfId="2" applyNumberFormat="1" applyFont="1" applyBorder="1" applyAlignment="1">
      <alignment horizontal="center" vertical="top"/>
    </xf>
    <xf numFmtId="0" fontId="19" fillId="0" borderId="5" xfId="2" applyFont="1" applyBorder="1" applyAlignment="1">
      <alignment horizontal="center" vertical="center"/>
    </xf>
    <xf numFmtId="0" fontId="19" fillId="0" borderId="6" xfId="2" applyFont="1" applyBorder="1" applyAlignment="1">
      <alignment horizontal="center" vertical="center"/>
    </xf>
    <xf numFmtId="0" fontId="19" fillId="0" borderId="7" xfId="2" applyFont="1" applyBorder="1" applyAlignment="1">
      <alignment horizontal="center" vertical="center"/>
    </xf>
  </cellXfs>
  <cellStyles count="10">
    <cellStyle name="Hipervínculo" xfId="9" builtinId="8"/>
    <cellStyle name="Millares [0]" xfId="1" builtinId="6"/>
    <cellStyle name="Millares [0] 2" xfId="3" xr:uid="{CA1E6C81-B413-441C-A440-8F99D266C71F}"/>
    <cellStyle name="Millares 2" xfId="7" xr:uid="{C7B6F4A7-0D07-4EBA-9738-8E1BDD7BAD6E}"/>
    <cellStyle name="Normal" xfId="0" builtinId="0"/>
    <cellStyle name="Normal 10" xfId="8" xr:uid="{FCE95D7B-5E7A-4FBC-9DA3-FA7A6391054A}"/>
    <cellStyle name="Normal 11" xfId="4" xr:uid="{6DEE41A6-C6CF-4935-8FD5-9AB6E42DDEBF}"/>
    <cellStyle name="Normal 2" xfId="2" xr:uid="{90BE483F-5CEF-4F2F-9D04-D05D94E5D190}"/>
    <cellStyle name="Normal 3" xfId="5" xr:uid="{AF09A1A4-806C-4584-9E84-33D92D8761AE}"/>
    <cellStyle name="Porcentaje 2" xfId="6" xr:uid="{62D33D5D-FE28-4C50-BE35-AAEFD4A4F6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68FEE-0EC3-44A8-B0C3-9B88118B4F8C}">
  <dimension ref="B2:F24"/>
  <sheetViews>
    <sheetView showGridLines="0" tabSelected="1" workbookViewId="0">
      <selection activeCell="B2" sqref="B2:F24"/>
    </sheetView>
  </sheetViews>
  <sheetFormatPr baseColWidth="10" defaultRowHeight="15"/>
  <cols>
    <col min="1" max="1" width="3.5703125" style="1" customWidth="1"/>
    <col min="2" max="2" width="34.28515625" style="1" customWidth="1"/>
    <col min="3" max="6" width="19.28515625" style="1" customWidth="1"/>
    <col min="7" max="7" width="3.5703125" style="1" customWidth="1"/>
    <col min="8" max="16384" width="11.42578125" style="1"/>
  </cols>
  <sheetData>
    <row r="2" spans="2:6">
      <c r="B2" s="192" t="s">
        <v>165</v>
      </c>
      <c r="C2" s="193"/>
      <c r="D2" s="193"/>
      <c r="E2" s="193"/>
      <c r="F2" s="194"/>
    </row>
    <row r="3" spans="2:6">
      <c r="B3" s="195"/>
      <c r="C3" s="196"/>
      <c r="D3" s="196"/>
      <c r="E3" s="196"/>
      <c r="F3" s="197"/>
    </row>
    <row r="4" spans="2:6">
      <c r="B4" s="195"/>
      <c r="C4" s="196"/>
      <c r="D4" s="196"/>
      <c r="E4" s="196"/>
      <c r="F4" s="197"/>
    </row>
    <row r="5" spans="2:6">
      <c r="B5" s="195"/>
      <c r="C5" s="196"/>
      <c r="D5" s="196"/>
      <c r="E5" s="196"/>
      <c r="F5" s="197"/>
    </row>
    <row r="6" spans="2:6">
      <c r="B6" s="195"/>
      <c r="C6" s="196"/>
      <c r="D6" s="196"/>
      <c r="E6" s="196"/>
      <c r="F6" s="197"/>
    </row>
    <row r="7" spans="2:6">
      <c r="B7" s="195"/>
      <c r="C7" s="196"/>
      <c r="D7" s="196"/>
      <c r="E7" s="196"/>
      <c r="F7" s="197"/>
    </row>
    <row r="8" spans="2:6">
      <c r="B8" s="195"/>
      <c r="C8" s="196"/>
      <c r="D8" s="196"/>
      <c r="E8" s="196"/>
      <c r="F8" s="197"/>
    </row>
    <row r="9" spans="2:6">
      <c r="B9" s="195"/>
      <c r="C9" s="196"/>
      <c r="D9" s="196"/>
      <c r="E9" s="196"/>
      <c r="F9" s="197"/>
    </row>
    <row r="10" spans="2:6">
      <c r="B10" s="195"/>
      <c r="C10" s="196"/>
      <c r="D10" s="196"/>
      <c r="E10" s="196"/>
      <c r="F10" s="197"/>
    </row>
    <row r="11" spans="2:6">
      <c r="B11" s="195"/>
      <c r="C11" s="196"/>
      <c r="D11" s="196"/>
      <c r="E11" s="196"/>
      <c r="F11" s="197"/>
    </row>
    <row r="12" spans="2:6">
      <c r="B12" s="195"/>
      <c r="C12" s="196"/>
      <c r="D12" s="196"/>
      <c r="E12" s="196"/>
      <c r="F12" s="197"/>
    </row>
    <row r="13" spans="2:6">
      <c r="B13" s="195"/>
      <c r="C13" s="196"/>
      <c r="D13" s="196"/>
      <c r="E13" s="196"/>
      <c r="F13" s="197"/>
    </row>
    <row r="14" spans="2:6">
      <c r="B14" s="195"/>
      <c r="C14" s="196"/>
      <c r="D14" s="196"/>
      <c r="E14" s="196"/>
      <c r="F14" s="197"/>
    </row>
    <row r="15" spans="2:6">
      <c r="B15" s="195"/>
      <c r="C15" s="196"/>
      <c r="D15" s="196"/>
      <c r="E15" s="196"/>
      <c r="F15" s="197"/>
    </row>
    <row r="16" spans="2:6">
      <c r="B16" s="195"/>
      <c r="C16" s="196"/>
      <c r="D16" s="196"/>
      <c r="E16" s="196"/>
      <c r="F16" s="197"/>
    </row>
    <row r="17" spans="2:6">
      <c r="B17" s="195"/>
      <c r="C17" s="196"/>
      <c r="D17" s="196"/>
      <c r="E17" s="196"/>
      <c r="F17" s="197"/>
    </row>
    <row r="18" spans="2:6">
      <c r="B18" s="195"/>
      <c r="C18" s="196"/>
      <c r="D18" s="196"/>
      <c r="E18" s="196"/>
      <c r="F18" s="197"/>
    </row>
    <row r="19" spans="2:6">
      <c r="B19" s="195"/>
      <c r="C19" s="196"/>
      <c r="D19" s="196"/>
      <c r="E19" s="196"/>
      <c r="F19" s="197"/>
    </row>
    <row r="20" spans="2:6">
      <c r="B20" s="195"/>
      <c r="C20" s="196"/>
      <c r="D20" s="196"/>
      <c r="E20" s="196"/>
      <c r="F20" s="197"/>
    </row>
    <row r="21" spans="2:6">
      <c r="B21" s="195"/>
      <c r="C21" s="196"/>
      <c r="D21" s="196"/>
      <c r="E21" s="196"/>
      <c r="F21" s="197"/>
    </row>
    <row r="22" spans="2:6">
      <c r="B22" s="195"/>
      <c r="C22" s="196"/>
      <c r="D22" s="196"/>
      <c r="E22" s="196"/>
      <c r="F22" s="197"/>
    </row>
    <row r="23" spans="2:6">
      <c r="B23" s="195"/>
      <c r="C23" s="196"/>
      <c r="D23" s="196"/>
      <c r="E23" s="196"/>
      <c r="F23" s="197"/>
    </row>
    <row r="24" spans="2:6">
      <c r="B24" s="198"/>
      <c r="C24" s="199"/>
      <c r="D24" s="199"/>
      <c r="E24" s="199"/>
      <c r="F24" s="200"/>
    </row>
  </sheetData>
  <mergeCells count="1">
    <mergeCell ref="B2:F2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4524A-59C7-456E-A84D-2578965AD61A}">
  <dimension ref="B2:C10"/>
  <sheetViews>
    <sheetView showGridLines="0" workbookViewId="0">
      <pane ySplit="2" topLeftCell="A3" activePane="bottomLeft" state="frozen"/>
      <selection activeCell="H13" sqref="H13"/>
      <selection pane="bottomLeft" activeCell="B19" sqref="B19"/>
    </sheetView>
  </sheetViews>
  <sheetFormatPr baseColWidth="10" defaultRowHeight="15"/>
  <cols>
    <col min="1" max="1" width="3.5703125" style="1" customWidth="1"/>
    <col min="2" max="2" width="82.85546875" style="1" bestFit="1" customWidth="1"/>
    <col min="3" max="3" width="11.42578125" style="1"/>
    <col min="4" max="4" width="3.5703125" style="1" customWidth="1"/>
    <col min="5" max="16384" width="11.42578125" style="1"/>
  </cols>
  <sheetData>
    <row r="2" spans="2:3" ht="15.75">
      <c r="B2" s="201" t="s">
        <v>128</v>
      </c>
      <c r="C2" s="201"/>
    </row>
    <row r="3" spans="2:3" ht="15.75">
      <c r="B3" s="81" t="s">
        <v>97</v>
      </c>
      <c r="C3" s="86"/>
    </row>
    <row r="4" spans="2:3">
      <c r="B4" s="2" t="s">
        <v>73</v>
      </c>
      <c r="C4" s="80" t="s">
        <v>122</v>
      </c>
    </row>
    <row r="5" spans="2:3">
      <c r="B5" s="2" t="s">
        <v>121</v>
      </c>
      <c r="C5" s="80" t="s">
        <v>123</v>
      </c>
    </row>
    <row r="6" spans="2:3">
      <c r="B6" s="2" t="s">
        <v>75</v>
      </c>
      <c r="C6" s="80" t="s">
        <v>124</v>
      </c>
    </row>
    <row r="7" spans="2:3">
      <c r="B7" s="2" t="s">
        <v>76</v>
      </c>
      <c r="C7" s="80" t="s">
        <v>125</v>
      </c>
    </row>
    <row r="8" spans="2:3">
      <c r="B8" s="2" t="s">
        <v>77</v>
      </c>
      <c r="C8" s="80" t="s">
        <v>126</v>
      </c>
    </row>
    <row r="9" spans="2:3">
      <c r="B9" s="2" t="s">
        <v>160</v>
      </c>
      <c r="C9" s="80" t="s">
        <v>127</v>
      </c>
    </row>
    <row r="10" spans="2:3">
      <c r="B10" s="94" t="s">
        <v>161</v>
      </c>
      <c r="C10" s="80" t="s">
        <v>159</v>
      </c>
    </row>
  </sheetData>
  <mergeCells count="1">
    <mergeCell ref="B2:C2"/>
  </mergeCells>
  <hyperlinks>
    <hyperlink ref="B4" location="'01'!A1" display="ESTADO DEL ACTIVO NETO" xr:uid="{ADAFE1C1-EDE4-4CD8-9750-B8884DC20CE0}"/>
    <hyperlink ref="B5" location="'02'!A1" display="ESTADO DE INGRESO Y EGRESOS" xr:uid="{19802853-602A-405F-8AE5-F88B1A877F4C}"/>
    <hyperlink ref="B6" location="'03'!A1" display="ESTADO DE VARIACIÓN DEL ACTIVO NETO" xr:uid="{6E77C906-3371-4C0B-8C06-E68434AD19D5}"/>
    <hyperlink ref="B7" location="'04'!A1" display="ESTADO DE FLUJO DE EFECTIVO" xr:uid="{3460341A-DC87-4C0B-8DF4-335D3F486991}"/>
    <hyperlink ref="B8" location="'05'!A1" display="NOTAS A LOS ESTADOS FINANCIEROS" xr:uid="{637DE25D-E725-44F4-A19B-B35C6485057C}"/>
    <hyperlink ref="B9" location="'06'!A1" display="COMPOSICIÓN DE LAS INVERSIONES DEL FONDO" xr:uid="{7295C1B1-75E3-4145-AECA-97EC919C9B22}"/>
    <hyperlink ref="B10" location="'07'!A1" display="COMPOSICIÓN DE LAS INVERSIONES OP REPO ANEXO II" xr:uid="{19703202-1AF9-4779-BC31-9479A9A17E65}"/>
  </hyperlinks>
  <pageMargins left="0.7" right="0.7" top="0.75" bottom="0.75" header="0.3" footer="0.3"/>
  <pageSetup orientation="portrait" r:id="rId1"/>
  <ignoredErrors>
    <ignoredError sqref="C4:C1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84725-A22E-4417-B8DE-6025655D03C1}">
  <sheetPr>
    <tabColor theme="9" tint="0.39997558519241921"/>
  </sheetPr>
  <dimension ref="A1:H29"/>
  <sheetViews>
    <sheetView showGridLines="0" workbookViewId="0">
      <selection activeCell="D12" sqref="D12"/>
    </sheetView>
  </sheetViews>
  <sheetFormatPr baseColWidth="10" defaultColWidth="9.140625" defaultRowHeight="15"/>
  <cols>
    <col min="1" max="1" width="3.5703125" style="1" customWidth="1"/>
    <col min="2" max="2" width="52.7109375" style="1" customWidth="1"/>
    <col min="3" max="4" width="22.140625" style="1" bestFit="1" customWidth="1"/>
    <col min="5" max="5" width="3.5703125" style="1" customWidth="1"/>
    <col min="6" max="6" width="9.140625" style="1"/>
    <col min="7" max="7" width="14.140625" style="1" bestFit="1" customWidth="1"/>
    <col min="8" max="16384" width="9.140625" style="1"/>
  </cols>
  <sheetData>
    <row r="1" spans="1:6">
      <c r="A1" s="2" t="s">
        <v>158</v>
      </c>
    </row>
    <row r="2" spans="1:6" ht="15.75">
      <c r="B2" s="201" t="s">
        <v>97</v>
      </c>
      <c r="C2" s="201"/>
      <c r="D2" s="201"/>
    </row>
    <row r="3" spans="1:6" ht="15.75">
      <c r="B3" s="204" t="s">
        <v>73</v>
      </c>
      <c r="C3" s="204"/>
      <c r="D3" s="204"/>
    </row>
    <row r="4" spans="1:6" ht="15.75">
      <c r="B4" s="205" t="s">
        <v>199</v>
      </c>
      <c r="C4" s="205"/>
      <c r="D4" s="205"/>
    </row>
    <row r="5" spans="1:6" ht="15.75">
      <c r="B5" s="205" t="s">
        <v>98</v>
      </c>
      <c r="C5" s="205"/>
      <c r="D5" s="205"/>
    </row>
    <row r="7" spans="1:6" ht="15.75">
      <c r="B7" s="64" t="s">
        <v>0</v>
      </c>
      <c r="C7" s="65">
        <v>44926</v>
      </c>
      <c r="D7" s="65">
        <v>44561</v>
      </c>
      <c r="E7" s="66"/>
    </row>
    <row r="8" spans="1:6" ht="15.75">
      <c r="B8" s="67" t="s">
        <v>135</v>
      </c>
      <c r="C8" s="98">
        <v>5212438.05</v>
      </c>
      <c r="D8" s="98">
        <v>3073054.3600000003</v>
      </c>
      <c r="E8" s="68"/>
    </row>
    <row r="9" spans="1:6">
      <c r="B9" s="67" t="s">
        <v>1</v>
      </c>
      <c r="C9" s="98">
        <v>91568.792883186106</v>
      </c>
      <c r="D9" s="98">
        <v>0</v>
      </c>
      <c r="E9" s="68"/>
      <c r="F9" s="203"/>
    </row>
    <row r="10" spans="1:6">
      <c r="B10" s="67" t="s">
        <v>68</v>
      </c>
      <c r="C10" s="98">
        <v>6793.1826605430242</v>
      </c>
      <c r="D10" s="98">
        <v>8334.6099999999988</v>
      </c>
      <c r="E10" s="69"/>
      <c r="F10" s="203"/>
    </row>
    <row r="11" spans="1:6">
      <c r="B11" s="93" t="s">
        <v>196</v>
      </c>
      <c r="C11" s="98">
        <v>4849111.1026972895</v>
      </c>
      <c r="D11" s="98">
        <v>8228562.9450356932</v>
      </c>
      <c r="E11" s="69"/>
      <c r="F11" s="90"/>
    </row>
    <row r="12" spans="1:6">
      <c r="B12" s="87" t="s">
        <v>168</v>
      </c>
      <c r="C12" s="99">
        <v>48219625.170000002</v>
      </c>
      <c r="D12" s="99">
        <v>59594860.270000003</v>
      </c>
      <c r="E12" s="69"/>
    </row>
    <row r="13" spans="1:6" ht="15.75">
      <c r="B13" s="70" t="s">
        <v>2</v>
      </c>
      <c r="C13" s="100">
        <f>SUM(C8:C12)</f>
        <v>58379536.298241019</v>
      </c>
      <c r="D13" s="71">
        <f>SUM(D8:D12)</f>
        <v>70904812.185035691</v>
      </c>
      <c r="E13" s="72"/>
    </row>
    <row r="14" spans="1:6" ht="15.75">
      <c r="B14" s="73" t="s">
        <v>3</v>
      </c>
      <c r="C14" s="100"/>
      <c r="D14" s="71"/>
      <c r="E14" s="72"/>
    </row>
    <row r="15" spans="1:6">
      <c r="B15" s="74" t="s">
        <v>4</v>
      </c>
      <c r="C15" s="101">
        <v>0</v>
      </c>
      <c r="D15" s="101">
        <v>0</v>
      </c>
      <c r="E15" s="68"/>
    </row>
    <row r="16" spans="1:6" ht="15.75">
      <c r="B16" s="75" t="s">
        <v>136</v>
      </c>
      <c r="C16" s="98">
        <v>84618.29</v>
      </c>
      <c r="D16" s="98">
        <v>121494.46</v>
      </c>
      <c r="E16" s="68"/>
    </row>
    <row r="17" spans="2:8" ht="15.75">
      <c r="B17" s="75" t="s">
        <v>157</v>
      </c>
      <c r="C17" s="98">
        <v>4584105.6354953097</v>
      </c>
      <c r="D17" s="98">
        <v>7608627.6321638115</v>
      </c>
      <c r="E17" s="68"/>
    </row>
    <row r="18" spans="2:8">
      <c r="B18" s="67" t="s">
        <v>5</v>
      </c>
      <c r="C18" s="98">
        <v>0</v>
      </c>
      <c r="D18" s="98">
        <v>0</v>
      </c>
      <c r="E18" s="68"/>
    </row>
    <row r="19" spans="2:8" ht="15.75">
      <c r="B19" s="73" t="s">
        <v>72</v>
      </c>
      <c r="C19" s="100">
        <f>SUM(C15:C18)</f>
        <v>4668723.9254953098</v>
      </c>
      <c r="D19" s="71">
        <f>SUM(D15:D18)</f>
        <v>7730122.0921638114</v>
      </c>
      <c r="E19" s="68"/>
    </row>
    <row r="20" spans="2:8" ht="15.75">
      <c r="B20" s="73" t="s">
        <v>6</v>
      </c>
      <c r="C20" s="100">
        <f>+C13-C19</f>
        <v>53710812.372745708</v>
      </c>
      <c r="D20" s="71">
        <f>+D13-D19</f>
        <v>63174690.092871882</v>
      </c>
      <c r="E20" s="72"/>
      <c r="F20" s="57"/>
      <c r="H20" s="42"/>
    </row>
    <row r="21" spans="2:8" ht="15.75">
      <c r="B21" s="73" t="s">
        <v>7</v>
      </c>
      <c r="C21" s="102">
        <v>483588.4951647438</v>
      </c>
      <c r="D21" s="102">
        <v>582173.8755877025</v>
      </c>
      <c r="E21" s="76"/>
    </row>
    <row r="22" spans="2:8" ht="15.75">
      <c r="B22" s="73" t="s">
        <v>8</v>
      </c>
      <c r="C22" s="102">
        <v>111.067184</v>
      </c>
      <c r="D22" s="102">
        <v>108.515158</v>
      </c>
      <c r="E22" s="76"/>
    </row>
    <row r="24" spans="2:8">
      <c r="B24" s="202" t="s">
        <v>162</v>
      </c>
      <c r="C24" s="202"/>
      <c r="D24" s="202"/>
    </row>
    <row r="25" spans="2:8" ht="15.75">
      <c r="B25" s="23"/>
      <c r="C25" s="77"/>
      <c r="D25" s="25"/>
      <c r="E25" s="25"/>
    </row>
    <row r="26" spans="2:8">
      <c r="C26" s="24"/>
      <c r="D26" s="24"/>
      <c r="E26" s="24"/>
    </row>
    <row r="27" spans="2:8">
      <c r="C27" s="24"/>
      <c r="D27" s="24"/>
      <c r="E27" s="57"/>
    </row>
    <row r="28" spans="2:8">
      <c r="C28" s="78"/>
      <c r="D28" s="78"/>
    </row>
    <row r="29" spans="2:8">
      <c r="C29" s="79"/>
      <c r="D29" s="79"/>
    </row>
  </sheetData>
  <mergeCells count="6">
    <mergeCell ref="B24:D24"/>
    <mergeCell ref="F9:F10"/>
    <mergeCell ref="B2:D2"/>
    <mergeCell ref="B3:D3"/>
    <mergeCell ref="B4:D4"/>
    <mergeCell ref="B5:D5"/>
  </mergeCells>
  <hyperlinks>
    <hyperlink ref="A1" location="INDICE!A1" display="INDICE" xr:uid="{D012767D-BD93-40CB-9C7B-EBE1B4DAAA10}"/>
    <hyperlink ref="B12" location="'06'!A1" display="Inversiones" xr:uid="{0C92B812-AABE-46D8-8767-4CB92EA2192A}"/>
    <hyperlink ref="B11" location="'07'!A1" display="Inversiones en Reporto Anexo II" xr:uid="{284E015D-303D-4374-AEF9-F5DF4EE66C01}"/>
  </hyperlinks>
  <pageMargins left="0.7" right="0.7" top="0.75" bottom="0.75" header="0.3" footer="0.3"/>
  <pageSetup paperSize="9" orientation="portrait" r:id="rId1"/>
  <ignoredErrors>
    <ignoredError sqref="C13:D13"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C5C0E-A733-4600-9C7C-D5B95AC6504C}">
  <sheetPr>
    <tabColor theme="9" tint="0.39997558519241921"/>
  </sheetPr>
  <dimension ref="A1:D22"/>
  <sheetViews>
    <sheetView showGridLines="0" workbookViewId="0">
      <selection activeCell="B15" sqref="B15"/>
    </sheetView>
  </sheetViews>
  <sheetFormatPr baseColWidth="10" defaultRowHeight="15"/>
  <cols>
    <col min="1" max="1" width="3.5703125" style="1" customWidth="1"/>
    <col min="2" max="2" width="52.7109375" style="1" customWidth="1"/>
    <col min="3" max="4" width="19.42578125" style="1" bestFit="1" customWidth="1"/>
    <col min="5" max="5" width="3.5703125" style="1" customWidth="1"/>
    <col min="6" max="16384" width="11.42578125" style="1"/>
  </cols>
  <sheetData>
    <row r="1" spans="1:4">
      <c r="A1" s="2" t="s">
        <v>158</v>
      </c>
    </row>
    <row r="2" spans="1:4" ht="15.75">
      <c r="B2" s="201" t="s">
        <v>97</v>
      </c>
      <c r="C2" s="201"/>
      <c r="D2" s="201"/>
    </row>
    <row r="3" spans="1:4" ht="15.75">
      <c r="B3" s="204" t="s">
        <v>74</v>
      </c>
      <c r="C3" s="204"/>
      <c r="D3" s="204"/>
    </row>
    <row r="4" spans="1:4" ht="15.75">
      <c r="B4" s="205" t="str">
        <f>+'01'!B4</f>
        <v>Correspondiente al 31/12/2022 con cifras comparativas al 31/12/2021</v>
      </c>
      <c r="C4" s="205"/>
      <c r="D4" s="205"/>
    </row>
    <row r="5" spans="1:4" ht="15.75">
      <c r="B5" s="205" t="s">
        <v>98</v>
      </c>
      <c r="C5" s="205"/>
      <c r="D5" s="205"/>
    </row>
    <row r="7" spans="1:4" s="23" customFormat="1" ht="15.75">
      <c r="B7" s="58" t="s">
        <v>9</v>
      </c>
      <c r="C7" s="61">
        <f>+'01'!C7</f>
        <v>44926</v>
      </c>
      <c r="D7" s="61">
        <f>+'01'!D7</f>
        <v>44561</v>
      </c>
    </row>
    <row r="8" spans="1:4" ht="15.75">
      <c r="B8" s="22" t="s">
        <v>132</v>
      </c>
      <c r="C8" s="103">
        <v>-85907.590000000011</v>
      </c>
      <c r="D8" s="103">
        <v>292682.43</v>
      </c>
    </row>
    <row r="9" spans="1:4">
      <c r="B9" s="22" t="s">
        <v>67</v>
      </c>
      <c r="C9" s="88">
        <v>3010668.57</v>
      </c>
      <c r="D9" s="88">
        <v>2344760.71</v>
      </c>
    </row>
    <row r="10" spans="1:4" ht="15.75">
      <c r="B10" s="22" t="s">
        <v>133</v>
      </c>
      <c r="C10" s="88">
        <v>121629.91</v>
      </c>
      <c r="D10" s="88">
        <v>86016.36</v>
      </c>
    </row>
    <row r="11" spans="1:4" s="23" customFormat="1" ht="15.75">
      <c r="B11" s="29" t="s">
        <v>10</v>
      </c>
      <c r="C11" s="104">
        <f>SUM(C8:C10)</f>
        <v>3046390.89</v>
      </c>
      <c r="D11" s="43">
        <f>SUM(D8:D10)</f>
        <v>2723459.5</v>
      </c>
    </row>
    <row r="12" spans="1:4" s="23" customFormat="1" ht="15.75">
      <c r="B12" s="62" t="s">
        <v>11</v>
      </c>
      <c r="C12" s="105"/>
      <c r="D12" s="63"/>
    </row>
    <row r="13" spans="1:4">
      <c r="B13" s="27" t="s">
        <v>12</v>
      </c>
      <c r="C13" s="103">
        <v>1314395.1100000001</v>
      </c>
      <c r="D13" s="103">
        <v>1239564.21</v>
      </c>
    </row>
    <row r="14" spans="1:4">
      <c r="B14" s="22" t="s">
        <v>13</v>
      </c>
      <c r="C14" s="88">
        <v>0</v>
      </c>
      <c r="D14" s="88">
        <v>0</v>
      </c>
    </row>
    <row r="15" spans="1:4">
      <c r="B15" s="22" t="s">
        <v>142</v>
      </c>
      <c r="C15" s="88">
        <v>166081.399724177</v>
      </c>
      <c r="D15" s="88">
        <v>64208.077376701898</v>
      </c>
    </row>
    <row r="16" spans="1:4" ht="15.75">
      <c r="B16" s="22" t="s">
        <v>134</v>
      </c>
      <c r="C16" s="88">
        <v>191.92</v>
      </c>
      <c r="D16" s="88">
        <v>148.58000000000001</v>
      </c>
    </row>
    <row r="17" spans="2:4" s="23" customFormat="1" ht="15.75">
      <c r="B17" s="29" t="s">
        <v>14</v>
      </c>
      <c r="C17" s="104">
        <f>SUM(C13:C16)</f>
        <v>1480668.4297241771</v>
      </c>
      <c r="D17" s="43">
        <f>SUM(D13:D16)</f>
        <v>1303920.8673767019</v>
      </c>
    </row>
    <row r="18" spans="2:4" s="23" customFormat="1" ht="15.75">
      <c r="B18" s="29" t="s">
        <v>15</v>
      </c>
      <c r="C18" s="104">
        <f>+C11-C17</f>
        <v>1565722.460275823</v>
      </c>
      <c r="D18" s="43">
        <f>+D11-D17</f>
        <v>1419538.6326232981</v>
      </c>
    </row>
    <row r="20" spans="2:4">
      <c r="B20" s="202" t="s">
        <v>162</v>
      </c>
      <c r="C20" s="202"/>
      <c r="D20" s="202"/>
    </row>
    <row r="21" spans="2:4">
      <c r="C21" s="25"/>
      <c r="D21" s="25"/>
    </row>
    <row r="22" spans="2:4">
      <c r="C22" s="25"/>
      <c r="D22" s="25"/>
    </row>
  </sheetData>
  <mergeCells count="5">
    <mergeCell ref="B2:D2"/>
    <mergeCell ref="B3:D3"/>
    <mergeCell ref="B4:D4"/>
    <mergeCell ref="B5:D5"/>
    <mergeCell ref="B20:D20"/>
  </mergeCells>
  <hyperlinks>
    <hyperlink ref="A1" location="INDICE!A1" display="INDICE" xr:uid="{3D312D16-D708-418E-B2F1-9B8D2295012D}"/>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99475-722F-4BC9-8D14-E214482BA51E}">
  <sheetPr>
    <tabColor theme="9" tint="0.39997558519241921"/>
  </sheetPr>
  <dimension ref="A1:J22"/>
  <sheetViews>
    <sheetView showGridLines="0" workbookViewId="0">
      <selection activeCell="D13" sqref="D13:D14"/>
    </sheetView>
  </sheetViews>
  <sheetFormatPr baseColWidth="10" defaultRowHeight="15"/>
  <cols>
    <col min="1" max="1" width="3.5703125" style="1" customWidth="1"/>
    <col min="2" max="2" width="30.85546875" style="1" customWidth="1"/>
    <col min="3" max="3" width="23.42578125" style="1" bestFit="1" customWidth="1"/>
    <col min="4" max="4" width="20" style="1" customWidth="1"/>
    <col min="5" max="5" width="21.140625" style="1" bestFit="1" customWidth="1"/>
    <col min="6" max="6" width="3.5703125" style="1" customWidth="1"/>
    <col min="7" max="7" width="14.140625" style="1" bestFit="1" customWidth="1"/>
    <col min="8" max="16384" width="11.42578125" style="1"/>
  </cols>
  <sheetData>
    <row r="1" spans="1:10">
      <c r="A1" s="2" t="s">
        <v>158</v>
      </c>
    </row>
    <row r="2" spans="1:10" ht="15.75">
      <c r="B2" s="201" t="s">
        <v>97</v>
      </c>
      <c r="C2" s="201"/>
      <c r="D2" s="201"/>
      <c r="E2" s="201"/>
    </row>
    <row r="3" spans="1:10" ht="15.75">
      <c r="B3" s="204" t="s">
        <v>75</v>
      </c>
      <c r="C3" s="204"/>
      <c r="D3" s="204"/>
      <c r="E3" s="204"/>
    </row>
    <row r="4" spans="1:10" ht="15.75">
      <c r="B4" s="205" t="str">
        <f>+'02'!B4</f>
        <v>Correspondiente al 31/12/2022 con cifras comparativas al 31/12/2021</v>
      </c>
      <c r="C4" s="205"/>
      <c r="D4" s="205"/>
      <c r="E4" s="205"/>
    </row>
    <row r="5" spans="1:10" ht="15.75">
      <c r="B5" s="205" t="s">
        <v>98</v>
      </c>
      <c r="C5" s="205"/>
      <c r="D5" s="205"/>
      <c r="E5" s="205"/>
    </row>
    <row r="7" spans="1:10" ht="15.75">
      <c r="B7" s="58" t="s">
        <v>16</v>
      </c>
      <c r="C7" s="58" t="s">
        <v>17</v>
      </c>
      <c r="D7" s="58" t="s">
        <v>18</v>
      </c>
      <c r="E7" s="58" t="s">
        <v>167</v>
      </c>
    </row>
    <row r="8" spans="1:10" ht="15.75">
      <c r="B8" s="29" t="s">
        <v>19</v>
      </c>
      <c r="C8" s="104">
        <v>61755151.460000001</v>
      </c>
      <c r="D8" s="104">
        <v>1419538.6326232981</v>
      </c>
      <c r="E8" s="104">
        <f>+C8+D8</f>
        <v>63174690.092623301</v>
      </c>
      <c r="G8" s="41"/>
      <c r="H8" s="41"/>
      <c r="I8" s="41"/>
      <c r="J8" s="42"/>
    </row>
    <row r="9" spans="1:10" ht="15.75">
      <c r="B9" s="59" t="s">
        <v>20</v>
      </c>
      <c r="C9" s="106"/>
      <c r="D9" s="106"/>
      <c r="E9" s="106"/>
    </row>
    <row r="10" spans="1:10">
      <c r="B10" s="22" t="s">
        <v>21</v>
      </c>
      <c r="C10" s="88">
        <v>109450551.677334</v>
      </c>
      <c r="D10" s="107"/>
      <c r="E10" s="107"/>
    </row>
    <row r="11" spans="1:10">
      <c r="B11" s="22" t="s">
        <v>22</v>
      </c>
      <c r="C11" s="88">
        <v>-120480151.86</v>
      </c>
      <c r="D11" s="107"/>
      <c r="E11" s="107"/>
    </row>
    <row r="12" spans="1:10" ht="15.75">
      <c r="B12" s="60" t="s">
        <v>23</v>
      </c>
      <c r="C12" s="108">
        <f>+C10+C11</f>
        <v>-11029600.182666004</v>
      </c>
      <c r="D12" s="109"/>
      <c r="E12" s="109"/>
    </row>
    <row r="13" spans="1:10" ht="15.75">
      <c r="B13" s="206" t="s">
        <v>24</v>
      </c>
      <c r="C13" s="208">
        <f>+E8+C12</f>
        <v>52145089.909957297</v>
      </c>
      <c r="D13" s="208">
        <f>+'02'!C18</f>
        <v>1565722.460275823</v>
      </c>
      <c r="E13" s="59" t="s">
        <v>200</v>
      </c>
    </row>
    <row r="14" spans="1:10" ht="15.75">
      <c r="B14" s="207"/>
      <c r="C14" s="209"/>
      <c r="D14" s="209"/>
      <c r="E14" s="104">
        <f>+C13+D13</f>
        <v>53710812.370233119</v>
      </c>
    </row>
    <row r="16" spans="1:10">
      <c r="B16" s="202" t="s">
        <v>162</v>
      </c>
      <c r="C16" s="202"/>
      <c r="D16" s="202"/>
      <c r="E16" s="202"/>
    </row>
    <row r="17" spans="3:5">
      <c r="D17" s="25"/>
      <c r="E17" s="57"/>
    </row>
    <row r="18" spans="3:5">
      <c r="D18" s="25"/>
      <c r="E18" s="57"/>
    </row>
    <row r="19" spans="3:5">
      <c r="D19" s="25"/>
      <c r="E19" s="57"/>
    </row>
    <row r="20" spans="3:5">
      <c r="D20" s="25"/>
      <c r="E20" s="57"/>
    </row>
    <row r="21" spans="3:5">
      <c r="D21" s="25"/>
      <c r="E21" s="57"/>
    </row>
    <row r="22" spans="3:5">
      <c r="C22" s="25"/>
      <c r="D22" s="25"/>
    </row>
  </sheetData>
  <mergeCells count="8">
    <mergeCell ref="B2:E2"/>
    <mergeCell ref="B3:E3"/>
    <mergeCell ref="B4:E4"/>
    <mergeCell ref="B5:E5"/>
    <mergeCell ref="B16:E16"/>
    <mergeCell ref="B13:B14"/>
    <mergeCell ref="C13:C14"/>
    <mergeCell ref="D13:D14"/>
  </mergeCells>
  <hyperlinks>
    <hyperlink ref="A1" location="INDICE!A1" display="INDICE" xr:uid="{37C0860B-A200-43BA-BF9F-F5CECDCB330F}"/>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2DB50-65C0-426D-A01D-F1411BABFB4E}">
  <sheetPr>
    <tabColor theme="9" tint="0.39997558519241921"/>
  </sheetPr>
  <dimension ref="A1:D37"/>
  <sheetViews>
    <sheetView showGridLines="0" workbookViewId="0">
      <selection activeCell="B20" sqref="B20"/>
    </sheetView>
  </sheetViews>
  <sheetFormatPr baseColWidth="10" defaultRowHeight="15"/>
  <cols>
    <col min="1" max="1" width="3.5703125" style="1" customWidth="1"/>
    <col min="2" max="2" width="59" style="1" customWidth="1"/>
    <col min="3" max="4" width="23.42578125" style="1" bestFit="1" customWidth="1"/>
    <col min="5" max="5" width="3.5703125" style="1" customWidth="1"/>
    <col min="6" max="16384" width="11.42578125" style="1"/>
  </cols>
  <sheetData>
    <row r="1" spans="1:4">
      <c r="A1" s="2" t="s">
        <v>158</v>
      </c>
    </row>
    <row r="2" spans="1:4" ht="15.75">
      <c r="B2" s="201" t="s">
        <v>97</v>
      </c>
      <c r="C2" s="201"/>
      <c r="D2" s="201"/>
    </row>
    <row r="3" spans="1:4" ht="15.75">
      <c r="B3" s="204" t="s">
        <v>76</v>
      </c>
      <c r="C3" s="204"/>
      <c r="D3" s="204"/>
    </row>
    <row r="4" spans="1:4" ht="15.75">
      <c r="B4" s="205" t="str">
        <f>+'03'!B4</f>
        <v>Correspondiente al 31/12/2022 con cifras comparativas al 31/12/2021</v>
      </c>
      <c r="C4" s="205"/>
      <c r="D4" s="205"/>
    </row>
    <row r="5" spans="1:4" ht="15.75">
      <c r="B5" s="205" t="s">
        <v>98</v>
      </c>
      <c r="C5" s="205"/>
      <c r="D5" s="205"/>
    </row>
    <row r="7" spans="1:4" s="23" customFormat="1" ht="15.75">
      <c r="B7" s="4" t="s">
        <v>25</v>
      </c>
      <c r="C7" s="5">
        <f>+'02'!C7</f>
        <v>44926</v>
      </c>
      <c r="D7" s="5">
        <f>+'02'!D7</f>
        <v>44561</v>
      </c>
    </row>
    <row r="8" spans="1:4" s="23" customFormat="1" ht="15.75">
      <c r="B8" s="29" t="s">
        <v>37</v>
      </c>
      <c r="C8" s="43">
        <v>3073054.3600000003</v>
      </c>
      <c r="D8" s="43">
        <v>3284894.82</v>
      </c>
    </row>
    <row r="9" spans="1:4" s="23" customFormat="1" ht="15.75">
      <c r="B9" s="44" t="s">
        <v>26</v>
      </c>
      <c r="C9" s="45"/>
      <c r="D9" s="45"/>
    </row>
    <row r="10" spans="1:4" s="23" customFormat="1" ht="15.75">
      <c r="B10" s="44" t="s">
        <v>27</v>
      </c>
      <c r="C10" s="46"/>
      <c r="D10" s="46"/>
    </row>
    <row r="11" spans="1:4">
      <c r="B11" s="47" t="s">
        <v>69</v>
      </c>
      <c r="C11" s="38">
        <v>121437.99</v>
      </c>
      <c r="D11" s="38">
        <v>86016.36</v>
      </c>
    </row>
    <row r="12" spans="1:4">
      <c r="B12" s="47" t="s">
        <v>143</v>
      </c>
      <c r="C12" s="38">
        <v>0</v>
      </c>
      <c r="D12" s="38">
        <v>0</v>
      </c>
    </row>
    <row r="13" spans="1:4">
      <c r="B13" s="47" t="s">
        <v>138</v>
      </c>
      <c r="C13" s="88">
        <v>-3008128.8</v>
      </c>
      <c r="D13" s="88">
        <v>7652156.9099999992</v>
      </c>
    </row>
    <row r="14" spans="1:4">
      <c r="B14" s="47" t="s">
        <v>38</v>
      </c>
      <c r="C14" s="38">
        <v>0</v>
      </c>
      <c r="D14" s="38">
        <v>0</v>
      </c>
    </row>
    <row r="15" spans="1:4" s="23" customFormat="1" ht="15.75">
      <c r="B15" s="48" t="s">
        <v>28</v>
      </c>
      <c r="C15" s="46"/>
      <c r="D15" s="46"/>
    </row>
    <row r="16" spans="1:4">
      <c r="B16" s="47" t="s">
        <v>70</v>
      </c>
      <c r="C16" s="38">
        <v>0</v>
      </c>
      <c r="D16" s="38">
        <v>0</v>
      </c>
    </row>
    <row r="17" spans="2:4">
      <c r="B17" s="47" t="s">
        <v>39</v>
      </c>
      <c r="C17" s="38">
        <v>-175991190.00999999</v>
      </c>
      <c r="D17" s="38">
        <v>-111284025.48</v>
      </c>
    </row>
    <row r="18" spans="2:4">
      <c r="B18" s="47" t="s">
        <v>40</v>
      </c>
      <c r="C18" s="38">
        <v>-1351271.27</v>
      </c>
      <c r="D18" s="38">
        <v>-1122260.69</v>
      </c>
    </row>
    <row r="19" spans="2:4">
      <c r="B19" s="47" t="s">
        <v>29</v>
      </c>
      <c r="C19" s="38">
        <v>0</v>
      </c>
      <c r="D19" s="38">
        <v>0</v>
      </c>
    </row>
    <row r="20" spans="2:4">
      <c r="B20" s="47" t="s">
        <v>30</v>
      </c>
      <c r="C20" s="38">
        <v>0</v>
      </c>
      <c r="D20" s="38">
        <v>0</v>
      </c>
    </row>
    <row r="21" spans="2:4">
      <c r="B21" s="47" t="s">
        <v>41</v>
      </c>
      <c r="C21" s="38">
        <v>128211742.69</v>
      </c>
      <c r="D21" s="38">
        <v>29588827.239999998</v>
      </c>
    </row>
    <row r="22" spans="2:4">
      <c r="B22" s="47" t="s">
        <v>166</v>
      </c>
      <c r="C22" s="38">
        <v>65186393.270000003</v>
      </c>
      <c r="D22" s="38">
        <v>51739969.200000003</v>
      </c>
    </row>
    <row r="23" spans="2:4">
      <c r="B23" s="47" t="s">
        <v>31</v>
      </c>
      <c r="C23" s="49">
        <v>0</v>
      </c>
      <c r="D23" s="49">
        <v>0</v>
      </c>
    </row>
    <row r="24" spans="2:4" s="52" customFormat="1" ht="31.5">
      <c r="B24" s="50" t="s">
        <v>32</v>
      </c>
      <c r="C24" s="51">
        <f>SUM(C9:C23)</f>
        <v>13168983.869999997</v>
      </c>
      <c r="D24" s="51">
        <f>SUM(D9:D23)</f>
        <v>-23339316.460000008</v>
      </c>
    </row>
    <row r="25" spans="2:4" ht="6.75" customHeight="1">
      <c r="B25" s="47"/>
      <c r="C25" s="37"/>
      <c r="D25" s="37"/>
    </row>
    <row r="26" spans="2:4" s="23" customFormat="1" ht="15.75">
      <c r="B26" s="44" t="s">
        <v>33</v>
      </c>
      <c r="C26" s="46"/>
      <c r="D26" s="46"/>
    </row>
    <row r="27" spans="2:4">
      <c r="B27" s="47" t="s">
        <v>34</v>
      </c>
      <c r="C27" s="88">
        <v>-120480151.86</v>
      </c>
      <c r="D27" s="38">
        <v>-100914208.65000001</v>
      </c>
    </row>
    <row r="28" spans="2:4">
      <c r="B28" s="47" t="s">
        <v>21</v>
      </c>
      <c r="C28" s="110">
        <v>109450551.677334</v>
      </c>
      <c r="D28" s="49">
        <v>124041684.65000001</v>
      </c>
    </row>
    <row r="29" spans="2:4" s="54" customFormat="1" ht="31.5">
      <c r="B29" s="53" t="s">
        <v>35</v>
      </c>
      <c r="C29" s="111">
        <f>+C27+C28</f>
        <v>-11029600.182666004</v>
      </c>
      <c r="D29" s="51">
        <f>+D27+D28</f>
        <v>23127476</v>
      </c>
    </row>
    <row r="30" spans="2:4" ht="6.75" customHeight="1">
      <c r="B30" s="47"/>
      <c r="C30" s="112"/>
      <c r="D30" s="55"/>
    </row>
    <row r="31" spans="2:4" s="23" customFormat="1" ht="15.75">
      <c r="B31" s="29" t="s">
        <v>36</v>
      </c>
      <c r="C31" s="113">
        <f>+C8+C24+C29</f>
        <v>5212438.047333993</v>
      </c>
      <c r="D31" s="56">
        <f>+D8+D24+D29</f>
        <v>3073054.359999992</v>
      </c>
    </row>
    <row r="32" spans="2:4">
      <c r="C32" s="57"/>
      <c r="D32" s="57"/>
    </row>
    <row r="33" spans="2:4">
      <c r="B33" s="202" t="s">
        <v>162</v>
      </c>
      <c r="C33" s="202"/>
      <c r="D33" s="202"/>
    </row>
    <row r="34" spans="2:4">
      <c r="C34" s="57"/>
      <c r="D34" s="57"/>
    </row>
    <row r="35" spans="2:4">
      <c r="C35" s="25"/>
      <c r="D35" s="25"/>
    </row>
    <row r="36" spans="2:4">
      <c r="C36" s="24"/>
    </row>
    <row r="37" spans="2:4">
      <c r="C37" s="24"/>
    </row>
  </sheetData>
  <mergeCells count="5">
    <mergeCell ref="B2:D2"/>
    <mergeCell ref="B3:D3"/>
    <mergeCell ref="B4:D4"/>
    <mergeCell ref="B5:D5"/>
    <mergeCell ref="B33:D33"/>
  </mergeCells>
  <hyperlinks>
    <hyperlink ref="A1" location="INDICE!A1" display="INDICE" xr:uid="{1DF3464F-69F6-4EBF-B426-D66A3EBFD213}"/>
  </hyperlinks>
  <pageMargins left="0.7" right="0.7" top="0.75" bottom="0.75" header="0.3" footer="0.3"/>
  <ignoredErrors>
    <ignoredError sqref="C24:D24"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036F5-4BA8-4607-A3AA-5C29852E00AC}">
  <sheetPr>
    <tabColor theme="9" tint="0.39997558519241921"/>
  </sheetPr>
  <dimension ref="A1:F196"/>
  <sheetViews>
    <sheetView showGridLines="0" workbookViewId="0">
      <selection activeCell="B17" sqref="B17:F46"/>
    </sheetView>
  </sheetViews>
  <sheetFormatPr baseColWidth="10" defaultRowHeight="15"/>
  <cols>
    <col min="1" max="1" width="3.5703125" style="1" customWidth="1"/>
    <col min="2" max="2" width="35" style="1" customWidth="1"/>
    <col min="3" max="3" width="19.28515625" style="1" customWidth="1"/>
    <col min="4" max="4" width="34" style="1" bestFit="1" customWidth="1"/>
    <col min="5" max="5" width="19.28515625" style="1" customWidth="1"/>
    <col min="6" max="6" width="34" style="1" bestFit="1" customWidth="1"/>
    <col min="7" max="7" width="12.7109375" style="1" bestFit="1" customWidth="1"/>
    <col min="8" max="16384" width="11.42578125" style="1"/>
  </cols>
  <sheetData>
    <row r="1" spans="1:6">
      <c r="A1" s="2" t="s">
        <v>158</v>
      </c>
    </row>
    <row r="2" spans="1:6" ht="15.75">
      <c r="B2" s="201" t="s">
        <v>97</v>
      </c>
      <c r="C2" s="201"/>
      <c r="D2" s="201"/>
      <c r="E2" s="201"/>
      <c r="F2" s="201"/>
    </row>
    <row r="3" spans="1:6" ht="15.75">
      <c r="B3" s="229" t="s">
        <v>77</v>
      </c>
      <c r="C3" s="229"/>
      <c r="D3" s="229"/>
      <c r="E3" s="229"/>
      <c r="F3" s="229"/>
    </row>
    <row r="4" spans="1:6" ht="15.75">
      <c r="B4" s="210" t="s">
        <v>78</v>
      </c>
      <c r="C4" s="210"/>
      <c r="D4" s="210"/>
      <c r="E4" s="210"/>
      <c r="F4" s="210"/>
    </row>
    <row r="5" spans="1:6" ht="16.5" customHeight="1">
      <c r="B5" s="230" t="s">
        <v>99</v>
      </c>
      <c r="C5" s="230"/>
      <c r="D5" s="230"/>
      <c r="E5" s="230"/>
      <c r="F5" s="230"/>
    </row>
    <row r="6" spans="1:6">
      <c r="B6" s="230"/>
      <c r="C6" s="230"/>
      <c r="D6" s="230"/>
      <c r="E6" s="230"/>
      <c r="F6" s="230"/>
    </row>
    <row r="7" spans="1:6">
      <c r="B7" s="230"/>
      <c r="C7" s="230"/>
      <c r="D7" s="230"/>
      <c r="E7" s="230"/>
      <c r="F7" s="230"/>
    </row>
    <row r="8" spans="1:6">
      <c r="B8" s="230"/>
      <c r="C8" s="230"/>
      <c r="D8" s="230"/>
      <c r="E8" s="230"/>
      <c r="F8" s="230"/>
    </row>
    <row r="9" spans="1:6">
      <c r="B9" s="230"/>
      <c r="C9" s="230"/>
      <c r="D9" s="230"/>
      <c r="E9" s="230"/>
      <c r="F9" s="230"/>
    </row>
    <row r="10" spans="1:6">
      <c r="B10" s="230"/>
      <c r="C10" s="230"/>
      <c r="D10" s="230"/>
      <c r="E10" s="230"/>
      <c r="F10" s="230"/>
    </row>
    <row r="11" spans="1:6">
      <c r="B11" s="230"/>
      <c r="C11" s="230"/>
      <c r="D11" s="230"/>
      <c r="E11" s="230"/>
      <c r="F11" s="230"/>
    </row>
    <row r="12" spans="1:6">
      <c r="B12" s="230"/>
      <c r="C12" s="230"/>
      <c r="D12" s="230"/>
      <c r="E12" s="230"/>
      <c r="F12" s="230"/>
    </row>
    <row r="14" spans="1:6" ht="15.75">
      <c r="B14" s="210" t="s">
        <v>79</v>
      </c>
      <c r="C14" s="210"/>
      <c r="D14" s="210"/>
      <c r="E14" s="210"/>
      <c r="F14" s="210"/>
    </row>
    <row r="16" spans="1:6" ht="15.75">
      <c r="B16" s="210" t="s">
        <v>80</v>
      </c>
      <c r="C16" s="210"/>
      <c r="D16" s="210"/>
      <c r="E16" s="210"/>
      <c r="F16" s="210"/>
    </row>
    <row r="17" spans="2:6">
      <c r="B17" s="212" t="s">
        <v>129</v>
      </c>
      <c r="C17" s="212"/>
      <c r="D17" s="212"/>
      <c r="E17" s="212"/>
      <c r="F17" s="212"/>
    </row>
    <row r="18" spans="2:6">
      <c r="B18" s="212"/>
      <c r="C18" s="212"/>
      <c r="D18" s="212"/>
      <c r="E18" s="212"/>
      <c r="F18" s="212"/>
    </row>
    <row r="19" spans="2:6">
      <c r="B19" s="212"/>
      <c r="C19" s="212"/>
      <c r="D19" s="212"/>
      <c r="E19" s="212"/>
      <c r="F19" s="212"/>
    </row>
    <row r="20" spans="2:6">
      <c r="B20" s="212"/>
      <c r="C20" s="212"/>
      <c r="D20" s="212"/>
      <c r="E20" s="212"/>
      <c r="F20" s="212"/>
    </row>
    <row r="21" spans="2:6">
      <c r="B21" s="212"/>
      <c r="C21" s="212"/>
      <c r="D21" s="212"/>
      <c r="E21" s="212"/>
      <c r="F21" s="212"/>
    </row>
    <row r="22" spans="2:6">
      <c r="B22" s="212"/>
      <c r="C22" s="212"/>
      <c r="D22" s="212"/>
      <c r="E22" s="212"/>
      <c r="F22" s="212"/>
    </row>
    <row r="23" spans="2:6">
      <c r="B23" s="212"/>
      <c r="C23" s="212"/>
      <c r="D23" s="212"/>
      <c r="E23" s="212"/>
      <c r="F23" s="212"/>
    </row>
    <row r="24" spans="2:6">
      <c r="B24" s="212"/>
      <c r="C24" s="212"/>
      <c r="D24" s="212"/>
      <c r="E24" s="212"/>
      <c r="F24" s="212"/>
    </row>
    <row r="25" spans="2:6">
      <c r="B25" s="212"/>
      <c r="C25" s="212"/>
      <c r="D25" s="212"/>
      <c r="E25" s="212"/>
      <c r="F25" s="212"/>
    </row>
    <row r="26" spans="2:6">
      <c r="B26" s="212"/>
      <c r="C26" s="212"/>
      <c r="D26" s="212"/>
      <c r="E26" s="212"/>
      <c r="F26" s="212"/>
    </row>
    <row r="27" spans="2:6">
      <c r="B27" s="212"/>
      <c r="C27" s="212"/>
      <c r="D27" s="212"/>
      <c r="E27" s="212"/>
      <c r="F27" s="212"/>
    </row>
    <row r="28" spans="2:6">
      <c r="B28" s="212"/>
      <c r="C28" s="212"/>
      <c r="D28" s="212"/>
      <c r="E28" s="212"/>
      <c r="F28" s="212"/>
    </row>
    <row r="29" spans="2:6">
      <c r="B29" s="212"/>
      <c r="C29" s="212"/>
      <c r="D29" s="212"/>
      <c r="E29" s="212"/>
      <c r="F29" s="212"/>
    </row>
    <row r="30" spans="2:6">
      <c r="B30" s="212"/>
      <c r="C30" s="212"/>
      <c r="D30" s="212"/>
      <c r="E30" s="212"/>
      <c r="F30" s="212"/>
    </row>
    <row r="31" spans="2:6">
      <c r="B31" s="212"/>
      <c r="C31" s="212"/>
      <c r="D31" s="212"/>
      <c r="E31" s="212"/>
      <c r="F31" s="212"/>
    </row>
    <row r="32" spans="2:6">
      <c r="B32" s="212"/>
      <c r="C32" s="212"/>
      <c r="D32" s="212"/>
      <c r="E32" s="212"/>
      <c r="F32" s="212"/>
    </row>
    <row r="33" spans="2:6">
      <c r="B33" s="212"/>
      <c r="C33" s="212"/>
      <c r="D33" s="212"/>
      <c r="E33" s="212"/>
      <c r="F33" s="212"/>
    </row>
    <row r="34" spans="2:6">
      <c r="B34" s="212"/>
      <c r="C34" s="212"/>
      <c r="D34" s="212"/>
      <c r="E34" s="212"/>
      <c r="F34" s="212"/>
    </row>
    <row r="35" spans="2:6">
      <c r="B35" s="212"/>
      <c r="C35" s="212"/>
      <c r="D35" s="212"/>
      <c r="E35" s="212"/>
      <c r="F35" s="212"/>
    </row>
    <row r="36" spans="2:6">
      <c r="B36" s="212"/>
      <c r="C36" s="212"/>
      <c r="D36" s="212"/>
      <c r="E36" s="212"/>
      <c r="F36" s="212"/>
    </row>
    <row r="37" spans="2:6">
      <c r="B37" s="212"/>
      <c r="C37" s="212"/>
      <c r="D37" s="212"/>
      <c r="E37" s="212"/>
      <c r="F37" s="212"/>
    </row>
    <row r="38" spans="2:6">
      <c r="B38" s="212"/>
      <c r="C38" s="212"/>
      <c r="D38" s="212"/>
      <c r="E38" s="212"/>
      <c r="F38" s="212"/>
    </row>
    <row r="39" spans="2:6">
      <c r="B39" s="212"/>
      <c r="C39" s="212"/>
      <c r="D39" s="212"/>
      <c r="E39" s="212"/>
      <c r="F39" s="212"/>
    </row>
    <row r="40" spans="2:6">
      <c r="B40" s="212"/>
      <c r="C40" s="212"/>
      <c r="D40" s="212"/>
      <c r="E40" s="212"/>
      <c r="F40" s="212"/>
    </row>
    <row r="41" spans="2:6">
      <c r="B41" s="212"/>
      <c r="C41" s="212"/>
      <c r="D41" s="212"/>
      <c r="E41" s="212"/>
      <c r="F41" s="212"/>
    </row>
    <row r="42" spans="2:6">
      <c r="B42" s="212"/>
      <c r="C42" s="212"/>
      <c r="D42" s="212"/>
      <c r="E42" s="212"/>
      <c r="F42" s="212"/>
    </row>
    <row r="43" spans="2:6">
      <c r="B43" s="212"/>
      <c r="C43" s="212"/>
      <c r="D43" s="212"/>
      <c r="E43" s="212"/>
      <c r="F43" s="212"/>
    </row>
    <row r="44" spans="2:6">
      <c r="B44" s="212"/>
      <c r="C44" s="212"/>
      <c r="D44" s="212"/>
      <c r="E44" s="212"/>
      <c r="F44" s="212"/>
    </row>
    <row r="45" spans="2:6">
      <c r="B45" s="212"/>
      <c r="C45" s="212"/>
      <c r="D45" s="212"/>
      <c r="E45" s="212"/>
      <c r="F45" s="212"/>
    </row>
    <row r="46" spans="2:6">
      <c r="B46" s="212"/>
      <c r="C46" s="212"/>
      <c r="D46" s="212"/>
      <c r="E46" s="212"/>
      <c r="F46" s="212"/>
    </row>
    <row r="47" spans="2:6" ht="15.75">
      <c r="B47" s="210" t="s">
        <v>81</v>
      </c>
      <c r="C47" s="210"/>
      <c r="D47" s="210"/>
      <c r="E47" s="210"/>
      <c r="F47" s="210"/>
    </row>
    <row r="48" spans="2:6">
      <c r="B48" s="212" t="s">
        <v>139</v>
      </c>
      <c r="C48" s="212"/>
      <c r="D48" s="212"/>
      <c r="E48" s="212"/>
      <c r="F48" s="212"/>
    </row>
    <row r="49" spans="2:6">
      <c r="B49" s="212"/>
      <c r="C49" s="212"/>
      <c r="D49" s="212"/>
      <c r="E49" s="212"/>
      <c r="F49" s="212"/>
    </row>
    <row r="51" spans="2:6" ht="15.75">
      <c r="B51" s="231" t="s">
        <v>82</v>
      </c>
      <c r="C51" s="231"/>
      <c r="D51" s="231"/>
      <c r="E51" s="231"/>
      <c r="F51" s="231"/>
    </row>
    <row r="53" spans="2:6">
      <c r="B53" s="212" t="s">
        <v>83</v>
      </c>
      <c r="C53" s="212"/>
      <c r="D53" s="212"/>
      <c r="E53" s="212"/>
      <c r="F53" s="212"/>
    </row>
    <row r="54" spans="2:6">
      <c r="B54" s="212"/>
      <c r="C54" s="212"/>
      <c r="D54" s="212"/>
      <c r="E54" s="212"/>
      <c r="F54" s="212"/>
    </row>
    <row r="55" spans="2:6">
      <c r="B55" s="212"/>
      <c r="C55" s="212"/>
      <c r="D55" s="212"/>
      <c r="E55" s="212"/>
      <c r="F55" s="212"/>
    </row>
    <row r="56" spans="2:6">
      <c r="B56" s="212" t="s">
        <v>201</v>
      </c>
      <c r="C56" s="212"/>
      <c r="D56" s="212"/>
      <c r="E56" s="212"/>
      <c r="F56" s="212"/>
    </row>
    <row r="57" spans="2:6">
      <c r="B57" s="212"/>
      <c r="C57" s="212"/>
      <c r="D57" s="212"/>
      <c r="E57" s="212"/>
      <c r="F57" s="212"/>
    </row>
    <row r="58" spans="2:6">
      <c r="B58" s="212" t="s">
        <v>84</v>
      </c>
      <c r="C58" s="212"/>
      <c r="D58" s="212"/>
      <c r="E58" s="212"/>
      <c r="F58" s="212"/>
    </row>
    <row r="59" spans="2:6">
      <c r="B59" s="212"/>
      <c r="C59" s="212"/>
      <c r="D59" s="212"/>
      <c r="E59" s="212"/>
      <c r="F59" s="212"/>
    </row>
    <row r="60" spans="2:6">
      <c r="B60" s="212" t="s">
        <v>85</v>
      </c>
      <c r="C60" s="212"/>
      <c r="D60" s="212"/>
      <c r="E60" s="212"/>
      <c r="F60" s="212"/>
    </row>
    <row r="61" spans="2:6">
      <c r="B61" s="212"/>
      <c r="C61" s="212"/>
      <c r="D61" s="212"/>
      <c r="E61" s="212"/>
      <c r="F61" s="212"/>
    </row>
    <row r="62" spans="2:6">
      <c r="B62" s="211" t="s">
        <v>86</v>
      </c>
      <c r="C62" s="211"/>
      <c r="D62" s="211"/>
      <c r="E62" s="211"/>
      <c r="F62" s="211"/>
    </row>
    <row r="63" spans="2:6">
      <c r="B63" s="211"/>
      <c r="C63" s="211"/>
      <c r="D63" s="211"/>
      <c r="E63" s="211"/>
      <c r="F63" s="211"/>
    </row>
    <row r="64" spans="2:6">
      <c r="B64" s="211" t="s">
        <v>87</v>
      </c>
      <c r="C64" s="211"/>
      <c r="D64" s="211"/>
      <c r="E64" s="211"/>
      <c r="F64" s="211"/>
    </row>
    <row r="65" spans="2:6">
      <c r="B65" s="211"/>
      <c r="C65" s="211"/>
      <c r="D65" s="211"/>
      <c r="E65" s="211"/>
      <c r="F65" s="211"/>
    </row>
    <row r="67" spans="2:6" ht="15.75">
      <c r="B67" s="4" t="s">
        <v>25</v>
      </c>
      <c r="C67" s="5">
        <v>44926</v>
      </c>
      <c r="D67" s="5">
        <v>44834</v>
      </c>
      <c r="E67" s="5">
        <v>44561</v>
      </c>
      <c r="F67" s="26"/>
    </row>
    <row r="68" spans="2:6">
      <c r="B68" s="6" t="s">
        <v>42</v>
      </c>
      <c r="C68" s="7">
        <v>7322.9</v>
      </c>
      <c r="D68" s="7">
        <v>7078.87</v>
      </c>
      <c r="E68" s="7">
        <v>6870.81</v>
      </c>
    </row>
    <row r="69" spans="2:6">
      <c r="B69" s="6" t="s">
        <v>43</v>
      </c>
      <c r="C69" s="7">
        <v>7339.62</v>
      </c>
      <c r="D69" s="7">
        <v>7090.2</v>
      </c>
      <c r="E69" s="7">
        <v>6887.4</v>
      </c>
    </row>
    <row r="70" spans="2:6">
      <c r="B70" s="31"/>
      <c r="C70" s="31"/>
      <c r="D70" s="31"/>
      <c r="E70" s="31"/>
      <c r="F70" s="31"/>
    </row>
    <row r="71" spans="2:6" ht="15.75">
      <c r="B71" s="210" t="s">
        <v>88</v>
      </c>
      <c r="C71" s="210"/>
      <c r="D71" s="210"/>
      <c r="E71" s="210"/>
      <c r="F71" s="210"/>
    </row>
    <row r="72" spans="2:6" ht="15" customHeight="1">
      <c r="B72" s="32"/>
      <c r="C72" s="32"/>
      <c r="D72" s="32"/>
      <c r="E72" s="32"/>
      <c r="F72" s="32"/>
    </row>
    <row r="73" spans="2:6" ht="15" customHeight="1">
      <c r="B73" s="217" t="s">
        <v>100</v>
      </c>
      <c r="C73" s="227" t="s">
        <v>101</v>
      </c>
      <c r="D73" s="228"/>
      <c r="E73" s="217" t="s">
        <v>102</v>
      </c>
      <c r="F73" s="217" t="s">
        <v>202</v>
      </c>
    </row>
    <row r="74" spans="2:6" ht="15" customHeight="1">
      <c r="B74" s="226"/>
      <c r="C74" s="8" t="s">
        <v>103</v>
      </c>
      <c r="D74" s="9" t="s">
        <v>104</v>
      </c>
      <c r="E74" s="218"/>
      <c r="F74" s="218"/>
    </row>
    <row r="75" spans="2:6" ht="15" customHeight="1">
      <c r="B75" s="10" t="s">
        <v>105</v>
      </c>
      <c r="C75" s="20"/>
      <c r="D75" s="20"/>
      <c r="E75" s="20"/>
      <c r="F75" s="20"/>
    </row>
    <row r="76" spans="2:6" ht="16.5" customHeight="1">
      <c r="B76" s="11" t="s">
        <v>108</v>
      </c>
      <c r="C76" s="12" t="s">
        <v>110</v>
      </c>
      <c r="D76" s="115">
        <f>+'01'!C8</f>
        <v>5212438.05</v>
      </c>
      <c r="E76" s="13">
        <f>+C68</f>
        <v>7322.9</v>
      </c>
      <c r="F76" s="14">
        <f>+D76*E76</f>
        <v>38170162596.344994</v>
      </c>
    </row>
    <row r="77" spans="2:6" ht="16.5" customHeight="1">
      <c r="B77" s="11" t="s">
        <v>107</v>
      </c>
      <c r="C77" s="12" t="s">
        <v>110</v>
      </c>
      <c r="D77" s="115">
        <f>+'01'!C9+'01'!C10</f>
        <v>98361.975543729131</v>
      </c>
      <c r="E77" s="13">
        <f>+E76</f>
        <v>7322.9</v>
      </c>
      <c r="F77" s="14">
        <f>+D77*E77</f>
        <v>720294910.70917404</v>
      </c>
    </row>
    <row r="78" spans="2:6" ht="16.5" customHeight="1">
      <c r="B78" s="15" t="s">
        <v>95</v>
      </c>
      <c r="C78" s="16" t="s">
        <v>110</v>
      </c>
      <c r="D78" s="116">
        <f>+'01'!C12</f>
        <v>48219625.170000002</v>
      </c>
      <c r="E78" s="17">
        <f>+E77</f>
        <v>7322.9</v>
      </c>
      <c r="F78" s="18">
        <f>+D78*E78</f>
        <v>353107493157.39301</v>
      </c>
    </row>
    <row r="79" spans="2:6" ht="15" customHeight="1">
      <c r="B79" s="19" t="s">
        <v>106</v>
      </c>
      <c r="C79" s="20"/>
      <c r="D79" s="117"/>
      <c r="E79" s="33"/>
      <c r="F79" s="34"/>
    </row>
    <row r="80" spans="2:6" ht="16.5" customHeight="1">
      <c r="B80" s="35" t="s">
        <v>109</v>
      </c>
      <c r="C80" s="16" t="s">
        <v>110</v>
      </c>
      <c r="D80" s="116">
        <f>+'01'!C15+'01'!C16+'01'!C18</f>
        <v>84618.29</v>
      </c>
      <c r="E80" s="17">
        <f>+C69</f>
        <v>7339.62</v>
      </c>
      <c r="F80" s="18">
        <f>+D80*E80</f>
        <v>621066093.64979994</v>
      </c>
    </row>
    <row r="81" spans="2:6" ht="15" customHeight="1">
      <c r="B81" s="32"/>
      <c r="C81" s="32"/>
      <c r="D81" s="32"/>
      <c r="E81" s="32"/>
      <c r="F81" s="32"/>
    </row>
    <row r="82" spans="2:6" ht="15.75" customHeight="1">
      <c r="B82" s="210" t="s">
        <v>146</v>
      </c>
      <c r="C82" s="210"/>
      <c r="D82" s="210"/>
      <c r="E82" s="210"/>
      <c r="F82" s="210"/>
    </row>
    <row r="83" spans="2:6">
      <c r="B83" s="210"/>
      <c r="C83" s="210"/>
      <c r="D83" s="210"/>
      <c r="E83" s="210"/>
      <c r="F83" s="210"/>
    </row>
    <row r="84" spans="2:6" ht="15" customHeight="1">
      <c r="B84" s="31"/>
      <c r="C84" s="31"/>
      <c r="D84" s="31"/>
      <c r="E84" s="31"/>
      <c r="F84" s="31"/>
    </row>
    <row r="85" spans="2:6" ht="46.5" customHeight="1">
      <c r="B85" s="9" t="s">
        <v>111</v>
      </c>
      <c r="C85" s="9" t="s">
        <v>203</v>
      </c>
      <c r="D85" s="9" t="s">
        <v>204</v>
      </c>
      <c r="E85" s="9" t="s">
        <v>205</v>
      </c>
      <c r="F85" s="9" t="s">
        <v>206</v>
      </c>
    </row>
    <row r="86" spans="2:6" ht="55.5" customHeight="1">
      <c r="B86" s="21" t="s">
        <v>112</v>
      </c>
      <c r="C86" s="7">
        <f>+C68</f>
        <v>7322.9</v>
      </c>
      <c r="D86" s="7">
        <v>0</v>
      </c>
      <c r="E86" s="7">
        <f>+E68</f>
        <v>6870.81</v>
      </c>
      <c r="F86" s="7">
        <v>0</v>
      </c>
    </row>
    <row r="87" spans="2:6" ht="55.5" customHeight="1">
      <c r="B87" s="21" t="s">
        <v>113</v>
      </c>
      <c r="C87" s="7">
        <f>+C69</f>
        <v>7339.62</v>
      </c>
      <c r="D87" s="7">
        <v>0</v>
      </c>
      <c r="E87" s="7">
        <f>+E69</f>
        <v>6887.4</v>
      </c>
      <c r="F87" s="7">
        <v>0</v>
      </c>
    </row>
    <row r="88" spans="2:6" ht="55.5" customHeight="1">
      <c r="B88" s="21" t="s">
        <v>114</v>
      </c>
      <c r="C88" s="7">
        <f>+C86</f>
        <v>7322.9</v>
      </c>
      <c r="D88" s="7">
        <v>0</v>
      </c>
      <c r="E88" s="7">
        <f>+E86</f>
        <v>6870.81</v>
      </c>
      <c r="F88" s="7">
        <v>0</v>
      </c>
    </row>
    <row r="89" spans="2:6" ht="55.5" customHeight="1">
      <c r="B89" s="21" t="s">
        <v>115</v>
      </c>
      <c r="C89" s="7">
        <f>+C87</f>
        <v>7339.62</v>
      </c>
      <c r="D89" s="7">
        <v>0</v>
      </c>
      <c r="E89" s="7">
        <f>+E87</f>
        <v>6887.4</v>
      </c>
      <c r="F89" s="7">
        <v>0</v>
      </c>
    </row>
    <row r="91" spans="2:6" ht="15.75">
      <c r="B91" s="219" t="s">
        <v>89</v>
      </c>
      <c r="C91" s="219"/>
      <c r="D91" s="219"/>
      <c r="E91" s="219"/>
      <c r="F91" s="219"/>
    </row>
    <row r="92" spans="2:6">
      <c r="B92" s="211" t="s">
        <v>116</v>
      </c>
      <c r="C92" s="211"/>
      <c r="D92" s="211"/>
      <c r="E92" s="211"/>
      <c r="F92" s="211"/>
    </row>
    <row r="93" spans="2:6" ht="19.5" customHeight="1">
      <c r="B93" s="211"/>
      <c r="C93" s="211"/>
      <c r="D93" s="211"/>
      <c r="E93" s="211"/>
      <c r="F93" s="211"/>
    </row>
    <row r="94" spans="2:6">
      <c r="B94" s="211"/>
      <c r="C94" s="211"/>
      <c r="D94" s="211"/>
      <c r="E94" s="211"/>
      <c r="F94" s="211"/>
    </row>
    <row r="95" spans="2:6">
      <c r="B95" s="36"/>
      <c r="C95" s="36"/>
      <c r="D95" s="36"/>
      <c r="E95" s="36"/>
      <c r="F95" s="36"/>
    </row>
    <row r="96" spans="2:6" ht="15.75">
      <c r="B96" s="224" t="s">
        <v>25</v>
      </c>
      <c r="C96" s="225"/>
      <c r="D96" s="5">
        <f>+'04'!C7</f>
        <v>44926</v>
      </c>
      <c r="E96" s="5">
        <f>+'04'!D7</f>
        <v>44561</v>
      </c>
      <c r="F96" s="31"/>
    </row>
    <row r="97" spans="2:6">
      <c r="B97" s="220" t="s">
        <v>12</v>
      </c>
      <c r="C97" s="221"/>
      <c r="D97" s="117">
        <f>+'02'!C13</f>
        <v>1314395.1100000001</v>
      </c>
      <c r="E97" s="33">
        <f>+'02'!D13</f>
        <v>1239564.21</v>
      </c>
      <c r="F97" s="31"/>
    </row>
    <row r="98" spans="2:6">
      <c r="B98" s="222" t="s">
        <v>44</v>
      </c>
      <c r="C98" s="223"/>
      <c r="D98" s="116">
        <v>0</v>
      </c>
      <c r="E98" s="116">
        <v>0</v>
      </c>
      <c r="F98" s="31"/>
    </row>
    <row r="99" spans="2:6" ht="15.75">
      <c r="B99" s="224" t="s">
        <v>46</v>
      </c>
      <c r="C99" s="225"/>
      <c r="D99" s="118">
        <f>SUM(D97:D98)</f>
        <v>1314395.1100000001</v>
      </c>
      <c r="E99" s="118">
        <f>SUM(E97:E98)</f>
        <v>1239564.21</v>
      </c>
      <c r="F99" s="31"/>
    </row>
    <row r="100" spans="2:6">
      <c r="B100" s="31"/>
      <c r="C100" s="31"/>
      <c r="D100" s="31"/>
      <c r="E100" s="31"/>
      <c r="F100" s="31"/>
    </row>
    <row r="101" spans="2:6" ht="15.75">
      <c r="B101" s="210" t="s">
        <v>90</v>
      </c>
      <c r="C101" s="210"/>
      <c r="D101" s="210"/>
      <c r="E101" s="210"/>
      <c r="F101" s="210"/>
    </row>
    <row r="102" spans="2:6">
      <c r="B102" s="31"/>
      <c r="C102" s="31"/>
      <c r="D102" s="31"/>
      <c r="E102" s="31"/>
      <c r="F102" s="31"/>
    </row>
    <row r="103" spans="2:6" ht="47.25">
      <c r="B103" s="9" t="s">
        <v>45</v>
      </c>
      <c r="C103" s="9" t="s">
        <v>47</v>
      </c>
      <c r="D103" s="9" t="s">
        <v>48</v>
      </c>
      <c r="E103" s="9" t="s">
        <v>49</v>
      </c>
    </row>
    <row r="104" spans="2:6" ht="15.75">
      <c r="B104" s="216" t="s">
        <v>50</v>
      </c>
      <c r="C104" s="214"/>
      <c r="D104" s="214"/>
      <c r="E104" s="215"/>
    </row>
    <row r="105" spans="2:6">
      <c r="B105" s="27" t="s">
        <v>51</v>
      </c>
      <c r="C105" s="120">
        <v>108.7226068973</v>
      </c>
      <c r="D105" s="117">
        <v>70083773.930000007</v>
      </c>
      <c r="E105" s="121">
        <v>863</v>
      </c>
    </row>
    <row r="106" spans="2:6">
      <c r="B106" s="22" t="s">
        <v>52</v>
      </c>
      <c r="C106" s="122">
        <v>108.9107788039</v>
      </c>
      <c r="D106" s="115">
        <v>69564501.230000004</v>
      </c>
      <c r="E106" s="123">
        <v>890</v>
      </c>
    </row>
    <row r="107" spans="2:6">
      <c r="B107" s="28" t="s">
        <v>53</v>
      </c>
      <c r="C107" s="124">
        <v>109.1194808274</v>
      </c>
      <c r="D107" s="116">
        <v>69776634.25</v>
      </c>
      <c r="E107" s="125">
        <v>915</v>
      </c>
    </row>
    <row r="108" spans="2:6" ht="15.75">
      <c r="B108" s="213" t="s">
        <v>169</v>
      </c>
      <c r="C108" s="214"/>
      <c r="D108" s="214"/>
      <c r="E108" s="215"/>
    </row>
    <row r="109" spans="2:6">
      <c r="B109" s="129" t="s">
        <v>170</v>
      </c>
      <c r="C109" s="130">
        <v>109.32129539909999</v>
      </c>
      <c r="D109" s="131">
        <v>67610044.730000004</v>
      </c>
      <c r="E109" s="132">
        <v>942</v>
      </c>
    </row>
    <row r="110" spans="2:6">
      <c r="B110" s="22" t="s">
        <v>171</v>
      </c>
      <c r="C110" s="133">
        <v>109.530461335</v>
      </c>
      <c r="D110" s="13">
        <v>69357228.870000005</v>
      </c>
      <c r="E110" s="14">
        <v>967</v>
      </c>
    </row>
    <row r="111" spans="2:6">
      <c r="B111" s="28" t="s">
        <v>172</v>
      </c>
      <c r="C111" s="134">
        <v>109.7330862144</v>
      </c>
      <c r="D111" s="17">
        <v>75458268.129999995</v>
      </c>
      <c r="E111" s="18">
        <v>994</v>
      </c>
    </row>
    <row r="112" spans="2:6" ht="15.75">
      <c r="B112" s="216" t="s">
        <v>192</v>
      </c>
      <c r="C112" s="214"/>
      <c r="D112" s="214"/>
      <c r="E112" s="215"/>
    </row>
    <row r="113" spans="2:6">
      <c r="B113" s="27" t="s">
        <v>193</v>
      </c>
      <c r="C113" s="144">
        <v>109.9482686728</v>
      </c>
      <c r="D113" s="33">
        <v>67113700.378253505</v>
      </c>
      <c r="E113" s="34">
        <v>1020</v>
      </c>
    </row>
    <row r="114" spans="2:6">
      <c r="B114" s="22" t="s">
        <v>194</v>
      </c>
      <c r="C114" s="133">
        <v>110.1603975224</v>
      </c>
      <c r="D114" s="13">
        <v>67530270.479773045</v>
      </c>
      <c r="E114" s="14">
        <v>1050</v>
      </c>
    </row>
    <row r="115" spans="2:6">
      <c r="B115" s="28" t="s">
        <v>195</v>
      </c>
      <c r="C115" s="134">
        <v>110.3653684163</v>
      </c>
      <c r="D115" s="116">
        <v>66093654.128463872</v>
      </c>
      <c r="E115" s="18">
        <v>1083</v>
      </c>
    </row>
    <row r="116" spans="2:6" ht="15.75">
      <c r="B116" s="216" t="s">
        <v>208</v>
      </c>
      <c r="C116" s="214"/>
      <c r="D116" s="214"/>
      <c r="E116" s="215"/>
    </row>
    <row r="117" spans="2:6">
      <c r="B117" s="27" t="s">
        <v>209</v>
      </c>
      <c r="C117" s="144">
        <v>110.60026823530001</v>
      </c>
      <c r="D117" s="33">
        <v>62111936.654709056</v>
      </c>
      <c r="E117" s="34">
        <v>1107</v>
      </c>
    </row>
    <row r="118" spans="2:6">
      <c r="B118" s="22" t="s">
        <v>210</v>
      </c>
      <c r="C118" s="133">
        <v>110.8312590214</v>
      </c>
      <c r="D118" s="13">
        <v>54400398.044288903</v>
      </c>
      <c r="E118" s="14">
        <v>1121</v>
      </c>
    </row>
    <row r="119" spans="2:6">
      <c r="B119" s="28" t="s">
        <v>211</v>
      </c>
      <c r="C119" s="134">
        <v>111.06718393769999</v>
      </c>
      <c r="D119" s="17">
        <v>53710812.372745708</v>
      </c>
      <c r="E119" s="18">
        <v>1142</v>
      </c>
    </row>
    <row r="120" spans="2:6">
      <c r="C120" s="95"/>
      <c r="D120" s="96"/>
      <c r="E120" s="97"/>
    </row>
    <row r="121" spans="2:6" ht="15.75">
      <c r="B121" s="219" t="s">
        <v>91</v>
      </c>
      <c r="C121" s="219"/>
      <c r="D121" s="219"/>
      <c r="E121" s="219"/>
      <c r="F121" s="219"/>
    </row>
    <row r="122" spans="2:6">
      <c r="B122" s="211" t="s">
        <v>130</v>
      </c>
      <c r="C122" s="211"/>
      <c r="D122" s="211"/>
      <c r="E122" s="211"/>
      <c r="F122" s="211"/>
    </row>
    <row r="123" spans="2:6">
      <c r="B123" s="211"/>
      <c r="C123" s="211"/>
      <c r="D123" s="211"/>
      <c r="E123" s="211"/>
      <c r="F123" s="211"/>
    </row>
    <row r="124" spans="2:6" ht="15.75">
      <c r="B124" s="4" t="s">
        <v>54</v>
      </c>
      <c r="C124" s="5">
        <f>+D96</f>
        <v>44926</v>
      </c>
      <c r="D124" s="137">
        <f>+E96</f>
        <v>44561</v>
      </c>
    </row>
    <row r="125" spans="2:6">
      <c r="B125" s="22" t="s">
        <v>141</v>
      </c>
      <c r="C125" s="135">
        <v>2859573.8</v>
      </c>
      <c r="D125" s="103">
        <v>1482670.0800000001</v>
      </c>
    </row>
    <row r="126" spans="2:6">
      <c r="B126" s="22" t="s">
        <v>173</v>
      </c>
      <c r="C126" s="135">
        <v>2325167.0699999998</v>
      </c>
      <c r="D126" s="38">
        <v>0</v>
      </c>
    </row>
    <row r="127" spans="2:6">
      <c r="B127" s="22" t="s">
        <v>148</v>
      </c>
      <c r="C127" s="135">
        <v>10000</v>
      </c>
      <c r="D127" s="147">
        <v>72768.31</v>
      </c>
    </row>
    <row r="128" spans="2:6">
      <c r="B128" s="22" t="s">
        <v>71</v>
      </c>
      <c r="C128" s="135">
        <v>9697.18</v>
      </c>
      <c r="D128" s="88">
        <v>4268.74</v>
      </c>
    </row>
    <row r="129" spans="2:6">
      <c r="B129" s="22" t="s">
        <v>149</v>
      </c>
      <c r="C129" s="135">
        <v>5000</v>
      </c>
      <c r="D129" s="88">
        <v>7754</v>
      </c>
    </row>
    <row r="130" spans="2:6">
      <c r="B130" s="22" t="s">
        <v>207</v>
      </c>
      <c r="C130" s="135">
        <v>3000</v>
      </c>
      <c r="D130" s="88">
        <v>333.2</v>
      </c>
    </row>
    <row r="131" spans="2:6">
      <c r="B131" s="22" t="s">
        <v>150</v>
      </c>
      <c r="C131" s="135">
        <v>0</v>
      </c>
      <c r="D131" s="88">
        <v>1505257.1</v>
      </c>
    </row>
    <row r="132" spans="2:6">
      <c r="B132" s="22" t="s">
        <v>117</v>
      </c>
      <c r="C132" s="135">
        <v>0</v>
      </c>
      <c r="D132" s="88">
        <v>0</v>
      </c>
    </row>
    <row r="133" spans="2:6">
      <c r="B133" s="22" t="s">
        <v>118</v>
      </c>
      <c r="C133" s="135">
        <v>0</v>
      </c>
      <c r="D133" s="88">
        <v>2.93</v>
      </c>
    </row>
    <row r="134" spans="2:6">
      <c r="B134" s="91"/>
      <c r="C134" s="136"/>
      <c r="D134" s="116"/>
    </row>
    <row r="135" spans="2:6" ht="15.75">
      <c r="B135" s="89" t="s">
        <v>46</v>
      </c>
      <c r="C135" s="118">
        <f>SUM(C125:C134)</f>
        <v>5212438.0499999989</v>
      </c>
      <c r="D135" s="138">
        <f>SUM(D125:D134)</f>
        <v>3073054.3600000003</v>
      </c>
      <c r="E135" s="57"/>
      <c r="F135" s="57"/>
    </row>
    <row r="137" spans="2:6" ht="15.75">
      <c r="B137" s="211" t="s">
        <v>131</v>
      </c>
      <c r="C137" s="211"/>
      <c r="D137" s="211"/>
      <c r="E137" s="211"/>
      <c r="F137" s="211"/>
    </row>
    <row r="138" spans="2:6">
      <c r="B138" s="211" t="s">
        <v>140</v>
      </c>
      <c r="C138" s="211"/>
      <c r="D138" s="211"/>
      <c r="E138" s="211"/>
      <c r="F138" s="211"/>
    </row>
    <row r="140" spans="2:6">
      <c r="B140" s="211" t="s">
        <v>151</v>
      </c>
      <c r="C140" s="211"/>
      <c r="D140" s="211"/>
      <c r="E140" s="211"/>
      <c r="F140" s="211"/>
    </row>
    <row r="141" spans="2:6">
      <c r="B141" s="211"/>
      <c r="C141" s="211"/>
      <c r="D141" s="211"/>
      <c r="E141" s="211"/>
      <c r="F141" s="211"/>
    </row>
    <row r="142" spans="2:6" ht="15.75">
      <c r="B142" s="4" t="s">
        <v>25</v>
      </c>
      <c r="C142" s="5">
        <f>+C124</f>
        <v>44926</v>
      </c>
      <c r="D142" s="5">
        <f>+D124</f>
        <v>44561</v>
      </c>
    </row>
    <row r="143" spans="2:6">
      <c r="B143" s="39" t="s">
        <v>12</v>
      </c>
      <c r="C143" s="119">
        <f>+'01'!C16</f>
        <v>84618.29</v>
      </c>
      <c r="D143" s="119">
        <f>+'01'!D16</f>
        <v>121494.46</v>
      </c>
      <c r="E143" s="57"/>
      <c r="F143" s="57"/>
    </row>
    <row r="144" spans="2:6" ht="15.75">
      <c r="B144" s="4" t="s">
        <v>46</v>
      </c>
      <c r="C144" s="118">
        <f>SUM(C143)</f>
        <v>84618.29</v>
      </c>
      <c r="D144" s="118">
        <f>SUM(D143)</f>
        <v>121494.46</v>
      </c>
    </row>
    <row r="146" spans="2:6">
      <c r="B146" s="212" t="s">
        <v>137</v>
      </c>
      <c r="C146" s="212"/>
      <c r="D146" s="212"/>
      <c r="E146" s="212"/>
      <c r="F146" s="212"/>
    </row>
    <row r="147" spans="2:6">
      <c r="B147" s="212"/>
      <c r="C147" s="212"/>
      <c r="D147" s="212"/>
      <c r="E147" s="212"/>
      <c r="F147" s="212"/>
    </row>
    <row r="148" spans="2:6" ht="15.75">
      <c r="B148" s="4" t="s">
        <v>25</v>
      </c>
      <c r="C148" s="5">
        <f>+C142</f>
        <v>44926</v>
      </c>
      <c r="D148" s="5">
        <f>+D142</f>
        <v>44561</v>
      </c>
    </row>
    <row r="149" spans="2:6">
      <c r="B149" s="39" t="s">
        <v>92</v>
      </c>
      <c r="C149" s="119">
        <f>+'02'!C8</f>
        <v>-85907.590000000011</v>
      </c>
      <c r="D149" s="119">
        <f>+'02'!D8</f>
        <v>292682.43</v>
      </c>
    </row>
    <row r="150" spans="2:6" ht="15.75">
      <c r="B150" s="4" t="s">
        <v>46</v>
      </c>
      <c r="C150" s="118">
        <f>SUM(C149)</f>
        <v>-85907.590000000011</v>
      </c>
      <c r="D150" s="118">
        <f>SUM(D149)</f>
        <v>292682.43</v>
      </c>
    </row>
    <row r="152" spans="2:6">
      <c r="B152" s="211" t="s">
        <v>147</v>
      </c>
      <c r="C152" s="211"/>
      <c r="D152" s="211"/>
      <c r="E152" s="211"/>
      <c r="F152" s="211"/>
    </row>
    <row r="153" spans="2:6">
      <c r="B153" s="211"/>
      <c r="C153" s="211"/>
      <c r="D153" s="211"/>
      <c r="E153" s="211"/>
      <c r="F153" s="211"/>
    </row>
    <row r="154" spans="2:6" ht="15.75">
      <c r="B154" s="4" t="s">
        <v>93</v>
      </c>
      <c r="C154" s="5">
        <f>+C148</f>
        <v>44926</v>
      </c>
      <c r="D154" s="5">
        <f>+D148</f>
        <v>44561</v>
      </c>
    </row>
    <row r="155" spans="2:6">
      <c r="B155" s="40" t="s">
        <v>144</v>
      </c>
      <c r="C155" s="114">
        <v>117930.98</v>
      </c>
      <c r="D155" s="114">
        <v>82302.180000000008</v>
      </c>
    </row>
    <row r="156" spans="2:6">
      <c r="B156" s="40" t="s">
        <v>164</v>
      </c>
      <c r="C156" s="114">
        <v>3698.93</v>
      </c>
      <c r="D156" s="7">
        <v>3714.18</v>
      </c>
    </row>
    <row r="157" spans="2:6">
      <c r="B157" s="3" t="s">
        <v>145</v>
      </c>
      <c r="C157" s="119">
        <v>0</v>
      </c>
      <c r="D157" s="119">
        <v>0</v>
      </c>
    </row>
    <row r="158" spans="2:6" ht="15.75">
      <c r="B158" s="4" t="s">
        <v>46</v>
      </c>
      <c r="C158" s="118">
        <f>SUM(C155:C157)</f>
        <v>121629.90999999999</v>
      </c>
      <c r="D158" s="118">
        <f>SUM(D155:D157)</f>
        <v>86016.36</v>
      </c>
    </row>
    <row r="160" spans="2:6" ht="15.75">
      <c r="B160" s="4" t="s">
        <v>94</v>
      </c>
      <c r="C160" s="5">
        <f>+C154</f>
        <v>44926</v>
      </c>
      <c r="D160" s="5">
        <f>+D154</f>
        <v>44561</v>
      </c>
    </row>
    <row r="161" spans="2:6">
      <c r="B161" s="39" t="s">
        <v>145</v>
      </c>
      <c r="C161" s="119">
        <v>191.92</v>
      </c>
      <c r="D161" s="119"/>
    </row>
    <row r="162" spans="2:6" ht="15.75">
      <c r="B162" s="4" t="s">
        <v>46</v>
      </c>
      <c r="C162" s="118">
        <f>SUM(C161)</f>
        <v>191.92</v>
      </c>
      <c r="D162" s="118">
        <f>SUM(D161)</f>
        <v>0</v>
      </c>
    </row>
    <row r="164" spans="2:6">
      <c r="B164" s="211" t="s">
        <v>156</v>
      </c>
      <c r="C164" s="211"/>
      <c r="D164" s="211"/>
      <c r="E164" s="211"/>
      <c r="F164" s="211"/>
    </row>
    <row r="166" spans="2:6" ht="15.75">
      <c r="B166" s="155">
        <v>44926</v>
      </c>
    </row>
    <row r="167" spans="2:6" ht="31.5">
      <c r="B167" s="92" t="s">
        <v>152</v>
      </c>
      <c r="C167" s="92" t="s">
        <v>153</v>
      </c>
      <c r="D167" s="92" t="s">
        <v>154</v>
      </c>
      <c r="E167" s="92" t="s">
        <v>155</v>
      </c>
    </row>
    <row r="168" spans="2:6">
      <c r="B168" s="126">
        <v>44621</v>
      </c>
      <c r="C168" s="37">
        <v>271342.23</v>
      </c>
      <c r="D168" s="103">
        <v>263654.43154065456</v>
      </c>
      <c r="E168" s="126">
        <v>44981</v>
      </c>
      <c r="F168" s="42"/>
    </row>
    <row r="169" spans="2:6">
      <c r="B169" s="127">
        <v>44621</v>
      </c>
      <c r="C169" s="38">
        <v>37949.96</v>
      </c>
      <c r="D169" s="88">
        <v>36874.750064883003</v>
      </c>
      <c r="E169" s="127">
        <v>44981</v>
      </c>
      <c r="F169" s="42"/>
    </row>
    <row r="170" spans="2:6">
      <c r="B170" s="127">
        <v>44621</v>
      </c>
      <c r="C170" s="38">
        <v>1897.5</v>
      </c>
      <c r="D170" s="88">
        <v>1843.7435753453999</v>
      </c>
      <c r="E170" s="127">
        <v>44981</v>
      </c>
      <c r="F170" s="42"/>
    </row>
    <row r="171" spans="2:6">
      <c r="B171" s="127">
        <v>44621</v>
      </c>
      <c r="C171" s="38">
        <v>475101.54</v>
      </c>
      <c r="D171" s="88">
        <v>459817.66510499717</v>
      </c>
      <c r="E171" s="127">
        <v>44981</v>
      </c>
      <c r="F171" s="42"/>
    </row>
    <row r="172" spans="2:6">
      <c r="B172" s="127">
        <v>44621</v>
      </c>
      <c r="C172" s="38">
        <v>239451.18</v>
      </c>
      <c r="D172" s="88">
        <v>231748.11103134538</v>
      </c>
      <c r="E172" s="127">
        <v>44981</v>
      </c>
      <c r="F172" s="42"/>
    </row>
    <row r="173" spans="2:6">
      <c r="B173" s="127">
        <v>44847</v>
      </c>
      <c r="C173" s="38">
        <v>473551.8</v>
      </c>
      <c r="D173" s="88">
        <v>472425.56110326399</v>
      </c>
      <c r="E173" s="127">
        <v>44936</v>
      </c>
      <c r="F173" s="42"/>
    </row>
    <row r="174" spans="2:6">
      <c r="B174" s="127">
        <v>44847</v>
      </c>
      <c r="C174" s="38">
        <v>556277.26</v>
      </c>
      <c r="D174" s="88">
        <v>564106.41031167202</v>
      </c>
      <c r="E174" s="127">
        <v>44936</v>
      </c>
      <c r="F174" s="42"/>
    </row>
    <row r="175" spans="2:6">
      <c r="B175" s="127">
        <v>44852</v>
      </c>
      <c r="C175" s="38">
        <v>926368.49</v>
      </c>
      <c r="D175" s="88">
        <v>938455.69529760501</v>
      </c>
      <c r="E175" s="127">
        <v>44942</v>
      </c>
      <c r="F175" s="42"/>
    </row>
    <row r="176" spans="2:6">
      <c r="B176" s="127">
        <v>44887</v>
      </c>
      <c r="C176" s="38">
        <v>221871.51</v>
      </c>
      <c r="D176" s="88">
        <v>220436.66415616401</v>
      </c>
      <c r="E176" s="127">
        <v>44977</v>
      </c>
      <c r="F176" s="42"/>
    </row>
    <row r="177" spans="2:6">
      <c r="B177" s="127">
        <v>44893</v>
      </c>
      <c r="C177" s="38">
        <v>900247.95</v>
      </c>
      <c r="D177" s="88">
        <v>893594.78852602595</v>
      </c>
      <c r="E177" s="127">
        <v>44985</v>
      </c>
      <c r="F177" s="42"/>
    </row>
    <row r="178" spans="2:6">
      <c r="B178" s="128">
        <v>44922</v>
      </c>
      <c r="C178" s="49">
        <v>500801.37</v>
      </c>
      <c r="D178" s="110">
        <v>501147.81478335598</v>
      </c>
      <c r="E178" s="128">
        <v>45072</v>
      </c>
      <c r="F178" s="42"/>
    </row>
    <row r="179" spans="2:6" ht="15.75">
      <c r="C179" s="60" t="s">
        <v>46</v>
      </c>
      <c r="D179" s="139">
        <f>SUM(D168:D178)</f>
        <v>4584105.6354953125</v>
      </c>
    </row>
    <row r="181" spans="2:6">
      <c r="C181" s="57"/>
      <c r="D181" s="41"/>
    </row>
    <row r="182" spans="2:6" ht="15.75">
      <c r="B182" s="155">
        <v>44561</v>
      </c>
    </row>
    <row r="183" spans="2:6" ht="31.5">
      <c r="B183" s="92" t="s">
        <v>152</v>
      </c>
      <c r="C183" s="92" t="s">
        <v>153</v>
      </c>
      <c r="D183" s="92" t="s">
        <v>154</v>
      </c>
      <c r="E183" s="92" t="s">
        <v>155</v>
      </c>
    </row>
    <row r="184" spans="2:6">
      <c r="B184" s="148">
        <v>44558</v>
      </c>
      <c r="C184" s="37">
        <v>350656.49</v>
      </c>
      <c r="D184" s="103">
        <v>348220.68868315371</v>
      </c>
      <c r="E184" s="149">
        <v>44573</v>
      </c>
    </row>
    <row r="185" spans="2:6">
      <c r="B185" s="150">
        <v>44540</v>
      </c>
      <c r="C185" s="38">
        <v>934807.54</v>
      </c>
      <c r="D185" s="88">
        <v>928313.99003909715</v>
      </c>
      <c r="E185" s="151">
        <v>44585</v>
      </c>
    </row>
    <row r="186" spans="2:6">
      <c r="B186" s="150">
        <v>44540</v>
      </c>
      <c r="C186" s="38">
        <v>93480.75</v>
      </c>
      <c r="D186" s="88">
        <v>92831.395031695327</v>
      </c>
      <c r="E186" s="151">
        <v>44585</v>
      </c>
    </row>
    <row r="187" spans="2:6">
      <c r="B187" s="150">
        <v>44539</v>
      </c>
      <c r="C187" s="38">
        <v>500873.46</v>
      </c>
      <c r="D187" s="88">
        <v>497394.19106235291</v>
      </c>
      <c r="E187" s="151">
        <v>44599</v>
      </c>
    </row>
    <row r="188" spans="2:6">
      <c r="B188" s="150">
        <v>44547</v>
      </c>
      <c r="C188" s="38">
        <v>925228.08</v>
      </c>
      <c r="D188" s="88">
        <v>918801.07282940065</v>
      </c>
      <c r="E188" s="151">
        <v>44607</v>
      </c>
    </row>
    <row r="189" spans="2:6">
      <c r="B189" s="150">
        <v>44439</v>
      </c>
      <c r="C189" s="38">
        <v>1012869.23</v>
      </c>
      <c r="D189" s="88">
        <v>1005833.4320764336</v>
      </c>
      <c r="E189" s="151">
        <v>44617</v>
      </c>
    </row>
    <row r="190" spans="2:6">
      <c r="B190" s="150">
        <v>44547</v>
      </c>
      <c r="C190" s="38">
        <v>194997.11</v>
      </c>
      <c r="D190" s="88">
        <v>193642.58147745868</v>
      </c>
      <c r="E190" s="151">
        <v>44622</v>
      </c>
    </row>
    <row r="191" spans="2:6">
      <c r="B191" s="150">
        <v>44547</v>
      </c>
      <c r="C191" s="38">
        <v>740182.47</v>
      </c>
      <c r="D191" s="88">
        <v>735040.86422184214</v>
      </c>
      <c r="E191" s="151">
        <v>44622</v>
      </c>
    </row>
    <row r="192" spans="2:6">
      <c r="B192" s="150">
        <v>44530</v>
      </c>
      <c r="C192" s="38">
        <v>1002155.77</v>
      </c>
      <c r="D192" s="88">
        <v>995194.39208781288</v>
      </c>
      <c r="E192" s="151">
        <v>44649</v>
      </c>
    </row>
    <row r="193" spans="2:5">
      <c r="B193" s="150">
        <v>44545</v>
      </c>
      <c r="C193" s="38">
        <v>500425</v>
      </c>
      <c r="D193" s="88">
        <v>496948.84624627134</v>
      </c>
      <c r="E193" s="151">
        <v>44725</v>
      </c>
    </row>
    <row r="194" spans="2:5">
      <c r="B194" s="150">
        <v>44545</v>
      </c>
      <c r="C194" s="38">
        <v>700225</v>
      </c>
      <c r="D194" s="88">
        <v>695360.95491391385</v>
      </c>
      <c r="E194" s="151">
        <v>44725</v>
      </c>
    </row>
    <row r="195" spans="2:5">
      <c r="B195" s="152">
        <v>44547</v>
      </c>
      <c r="C195" s="49">
        <v>705949.03</v>
      </c>
      <c r="D195" s="110">
        <v>701045.22349437862</v>
      </c>
      <c r="E195" s="153">
        <v>44727</v>
      </c>
    </row>
    <row r="196" spans="2:5" ht="15.75">
      <c r="C196" s="29" t="s">
        <v>46</v>
      </c>
      <c r="D196" s="154">
        <v>7608627.6321638105</v>
      </c>
    </row>
  </sheetData>
  <sortState xmlns:xlrd2="http://schemas.microsoft.com/office/spreadsheetml/2017/richdata2" ref="B125:D133">
    <sortCondition descending="1" ref="C125:C133"/>
  </sortState>
  <mergeCells count="41">
    <mergeCell ref="B58:F59"/>
    <mergeCell ref="B60:F61"/>
    <mergeCell ref="B62:F63"/>
    <mergeCell ref="B56:F57"/>
    <mergeCell ref="B2:F2"/>
    <mergeCell ref="B3:F3"/>
    <mergeCell ref="B4:F4"/>
    <mergeCell ref="B5:F12"/>
    <mergeCell ref="B14:F14"/>
    <mergeCell ref="B16:F16"/>
    <mergeCell ref="B17:F46"/>
    <mergeCell ref="B47:F47"/>
    <mergeCell ref="B48:F49"/>
    <mergeCell ref="B51:F51"/>
    <mergeCell ref="B53:F55"/>
    <mergeCell ref="B64:F65"/>
    <mergeCell ref="B71:F71"/>
    <mergeCell ref="F73:F74"/>
    <mergeCell ref="B121:F121"/>
    <mergeCell ref="B122:F123"/>
    <mergeCell ref="B97:C97"/>
    <mergeCell ref="B98:C98"/>
    <mergeCell ref="B99:C99"/>
    <mergeCell ref="B101:F101"/>
    <mergeCell ref="B104:E104"/>
    <mergeCell ref="B91:F91"/>
    <mergeCell ref="B92:F94"/>
    <mergeCell ref="B96:C96"/>
    <mergeCell ref="B73:B74"/>
    <mergeCell ref="C73:D73"/>
    <mergeCell ref="E73:E74"/>
    <mergeCell ref="B82:F83"/>
    <mergeCell ref="B164:F164"/>
    <mergeCell ref="B146:F147"/>
    <mergeCell ref="B152:F153"/>
    <mergeCell ref="B137:F137"/>
    <mergeCell ref="B138:F138"/>
    <mergeCell ref="B140:F141"/>
    <mergeCell ref="B108:E108"/>
    <mergeCell ref="B112:E112"/>
    <mergeCell ref="B116:E116"/>
  </mergeCells>
  <hyperlinks>
    <hyperlink ref="A1" location="INDICE!A1" display="INDICE" xr:uid="{9A8B3896-ADEC-4513-89FB-6C4F057F535C}"/>
  </hyperlinks>
  <pageMargins left="0.7" right="0.7" top="0.75" bottom="0.75" header="0.3" footer="0.3"/>
  <pageSetup paperSize="9" orientation="portrait" r:id="rId1"/>
  <ignoredErrors>
    <ignoredError sqref="D99:E99"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4B479-147F-48B9-B2BA-CE4E056AE4C5}">
  <sheetPr>
    <tabColor theme="9" tint="0.39997558519241921"/>
  </sheetPr>
  <dimension ref="A1:Q694"/>
  <sheetViews>
    <sheetView showGridLines="0" topLeftCell="B1" workbookViewId="0">
      <selection activeCell="B1" sqref="B1"/>
    </sheetView>
  </sheetViews>
  <sheetFormatPr baseColWidth="10" defaultRowHeight="15"/>
  <cols>
    <col min="1" max="1" width="3.5703125" style="83" customWidth="1"/>
    <col min="2" max="2" width="13.85546875" style="146" customWidth="1"/>
    <col min="3" max="3" width="27.7109375" style="83" bestFit="1" customWidth="1"/>
    <col min="4" max="4" width="27.7109375" style="83" customWidth="1"/>
    <col min="5" max="6" width="11.42578125" style="83"/>
    <col min="7" max="8" width="18.140625" style="83" bestFit="1" customWidth="1"/>
    <col min="9" max="9" width="17.140625" style="83" customWidth="1"/>
    <col min="10" max="10" width="20.7109375" style="165" bestFit="1" customWidth="1"/>
    <col min="11" max="11" width="22.7109375" style="165" customWidth="1"/>
    <col min="12" max="13" width="20.5703125" style="165" customWidth="1"/>
    <col min="14" max="14" width="17.42578125" style="165" customWidth="1"/>
    <col min="15" max="15" width="11.85546875" style="173" bestFit="1" customWidth="1"/>
    <col min="16" max="16" width="14.5703125" style="83" bestFit="1" customWidth="1"/>
    <col min="17" max="16384" width="11.42578125" style="83"/>
  </cols>
  <sheetData>
    <row r="1" spans="1:15" ht="15.75" customHeight="1">
      <c r="A1" s="30" t="s">
        <v>158</v>
      </c>
      <c r="B1" s="82"/>
      <c r="C1" s="82"/>
      <c r="D1" s="82"/>
      <c r="E1" s="82"/>
      <c r="F1" s="82"/>
      <c r="G1" s="82"/>
      <c r="H1" s="82"/>
      <c r="I1" s="82"/>
      <c r="M1" s="166"/>
      <c r="N1" s="166"/>
      <c r="O1" s="169"/>
    </row>
    <row r="2" spans="1:15" ht="13.5" customHeight="1">
      <c r="A2" s="82"/>
      <c r="B2" s="233" t="s">
        <v>119</v>
      </c>
      <c r="C2" s="234"/>
      <c r="D2" s="234"/>
      <c r="E2" s="234"/>
      <c r="F2" s="234"/>
      <c r="G2" s="234"/>
      <c r="H2" s="234"/>
      <c r="I2" s="234"/>
      <c r="J2" s="234"/>
      <c r="K2" s="234"/>
      <c r="L2" s="234"/>
      <c r="M2" s="234"/>
      <c r="N2" s="234"/>
      <c r="O2" s="235"/>
    </row>
    <row r="3" spans="1:15" ht="13.5" customHeight="1">
      <c r="A3" s="82"/>
      <c r="B3" s="237" t="s">
        <v>163</v>
      </c>
      <c r="C3" s="238"/>
      <c r="D3" s="238"/>
      <c r="E3" s="238"/>
      <c r="F3" s="238"/>
      <c r="G3" s="238"/>
      <c r="H3" s="238"/>
      <c r="I3" s="238"/>
      <c r="J3" s="238"/>
      <c r="K3" s="238"/>
      <c r="L3" s="238"/>
      <c r="M3" s="238"/>
      <c r="N3" s="238"/>
      <c r="O3" s="239"/>
    </row>
    <row r="4" spans="1:15" ht="13.5" customHeight="1">
      <c r="A4" s="82"/>
      <c r="B4" s="233" t="s">
        <v>96</v>
      </c>
      <c r="C4" s="234"/>
      <c r="D4" s="234"/>
      <c r="E4" s="234"/>
      <c r="F4" s="234"/>
      <c r="G4" s="234"/>
      <c r="H4" s="234"/>
      <c r="I4" s="234"/>
      <c r="J4" s="234"/>
      <c r="K4" s="234"/>
      <c r="L4" s="234"/>
      <c r="M4" s="234"/>
      <c r="N4" s="234"/>
      <c r="O4" s="235"/>
    </row>
    <row r="5" spans="1:15" ht="15.75">
      <c r="A5" s="82"/>
      <c r="B5" s="236">
        <v>44926</v>
      </c>
      <c r="C5" s="234"/>
      <c r="D5" s="234"/>
      <c r="E5" s="234"/>
      <c r="F5" s="234"/>
      <c r="G5" s="234"/>
      <c r="H5" s="234"/>
      <c r="I5" s="234"/>
      <c r="J5" s="234"/>
      <c r="K5" s="234"/>
      <c r="L5" s="234"/>
      <c r="M5" s="234"/>
      <c r="N5" s="234"/>
      <c r="O5" s="235"/>
    </row>
    <row r="6" spans="1:15" ht="15.75">
      <c r="A6" s="82"/>
      <c r="B6" s="233" t="s">
        <v>120</v>
      </c>
      <c r="C6" s="234"/>
      <c r="D6" s="234"/>
      <c r="E6" s="234"/>
      <c r="F6" s="234"/>
      <c r="G6" s="234"/>
      <c r="H6" s="234"/>
      <c r="I6" s="234"/>
      <c r="J6" s="234"/>
      <c r="K6" s="234"/>
      <c r="L6" s="234"/>
      <c r="M6" s="234"/>
      <c r="N6" s="234"/>
      <c r="O6" s="235"/>
    </row>
    <row r="7" spans="1:15" ht="15.75">
      <c r="A7" s="82"/>
      <c r="B7" s="187"/>
      <c r="C7" s="187"/>
      <c r="D7" s="187"/>
      <c r="E7" s="187"/>
      <c r="F7" s="187"/>
      <c r="G7" s="187"/>
      <c r="H7" s="187"/>
      <c r="I7" s="187"/>
      <c r="J7" s="187"/>
      <c r="K7" s="187"/>
      <c r="L7" s="187"/>
      <c r="M7" s="187"/>
      <c r="N7" s="187"/>
      <c r="O7" s="187"/>
    </row>
    <row r="8" spans="1:15">
      <c r="A8" s="82"/>
      <c r="B8" s="232" t="s">
        <v>225</v>
      </c>
      <c r="C8" s="232"/>
      <c r="D8" s="232"/>
      <c r="E8" s="232"/>
      <c r="F8" s="232"/>
      <c r="G8" s="232"/>
      <c r="H8" s="232"/>
      <c r="I8" s="232"/>
      <c r="J8" s="232"/>
      <c r="K8" s="232"/>
      <c r="L8" s="232"/>
      <c r="M8" s="232"/>
      <c r="N8" s="232"/>
      <c r="O8" s="232"/>
    </row>
    <row r="9" spans="1:15">
      <c r="A9" s="82"/>
      <c r="B9" s="232"/>
      <c r="C9" s="232"/>
      <c r="D9" s="232"/>
      <c r="E9" s="232"/>
      <c r="F9" s="232"/>
      <c r="G9" s="232"/>
      <c r="H9" s="232"/>
      <c r="I9" s="232"/>
      <c r="J9" s="232"/>
      <c r="K9" s="232"/>
      <c r="L9" s="232"/>
      <c r="M9" s="232"/>
      <c r="N9" s="232"/>
      <c r="O9" s="232"/>
    </row>
    <row r="10" spans="1:15" ht="15.75">
      <c r="A10" s="82"/>
      <c r="B10" s="187"/>
      <c r="C10" s="187"/>
      <c r="D10" s="187"/>
      <c r="E10" s="187"/>
      <c r="F10" s="187"/>
      <c r="G10" s="187"/>
      <c r="H10" s="187"/>
      <c r="I10" s="187"/>
      <c r="J10" s="187"/>
      <c r="K10" s="187"/>
      <c r="L10" s="187"/>
      <c r="M10" s="187"/>
      <c r="N10" s="187"/>
      <c r="O10" s="187"/>
    </row>
    <row r="11" spans="1:15" s="84" customFormat="1" ht="31.5">
      <c r="B11" s="145" t="s">
        <v>55</v>
      </c>
      <c r="C11" s="85" t="s">
        <v>56</v>
      </c>
      <c r="D11" s="85" t="s">
        <v>222</v>
      </c>
      <c r="E11" s="85" t="s">
        <v>57</v>
      </c>
      <c r="F11" s="85" t="s">
        <v>58</v>
      </c>
      <c r="G11" s="85" t="s">
        <v>59</v>
      </c>
      <c r="H11" s="85" t="s">
        <v>60</v>
      </c>
      <c r="I11" s="85" t="s">
        <v>61</v>
      </c>
      <c r="J11" s="167" t="s">
        <v>62</v>
      </c>
      <c r="K11" s="167" t="s">
        <v>63</v>
      </c>
      <c r="L11" s="167" t="s">
        <v>64</v>
      </c>
      <c r="M11" s="167" t="s">
        <v>65</v>
      </c>
      <c r="N11" s="167" t="s">
        <v>66</v>
      </c>
      <c r="O11" s="170" t="s">
        <v>219</v>
      </c>
    </row>
    <row r="12" spans="1:15">
      <c r="B12" s="158" t="s">
        <v>175</v>
      </c>
      <c r="C12" s="159" t="s">
        <v>197</v>
      </c>
      <c r="D12" s="159" t="s">
        <v>223</v>
      </c>
      <c r="E12" s="159" t="s">
        <v>177</v>
      </c>
      <c r="F12" s="159" t="s">
        <v>178</v>
      </c>
      <c r="G12" s="160">
        <v>44762.521597222221</v>
      </c>
      <c r="H12" s="160">
        <v>46559</v>
      </c>
      <c r="I12" s="159" t="s">
        <v>179</v>
      </c>
      <c r="J12" s="174">
        <v>1144787.74</v>
      </c>
      <c r="K12" s="174">
        <v>901084.94</v>
      </c>
      <c r="L12" s="174">
        <v>909091.07770014636</v>
      </c>
      <c r="M12" s="174">
        <v>1144787.74</v>
      </c>
      <c r="N12" s="174">
        <v>79.4113219364</v>
      </c>
      <c r="O12" s="183" t="s">
        <v>0</v>
      </c>
    </row>
    <row r="13" spans="1:15">
      <c r="B13" s="47" t="s">
        <v>175</v>
      </c>
      <c r="C13" s="1" t="s">
        <v>197</v>
      </c>
      <c r="D13" s="1" t="s">
        <v>223</v>
      </c>
      <c r="E13" s="1" t="s">
        <v>177</v>
      </c>
      <c r="F13" s="1" t="s">
        <v>178</v>
      </c>
      <c r="G13" s="161">
        <v>44784.509513888886</v>
      </c>
      <c r="H13" s="161">
        <v>46559</v>
      </c>
      <c r="I13" s="1" t="s">
        <v>179</v>
      </c>
      <c r="J13" s="175">
        <v>1271986.32</v>
      </c>
      <c r="K13" s="175">
        <v>1004520.55</v>
      </c>
      <c r="L13" s="175">
        <v>1010113.513432723</v>
      </c>
      <c r="M13" s="175">
        <v>1271986.32</v>
      </c>
      <c r="N13" s="175">
        <v>79.412293792</v>
      </c>
      <c r="O13" s="184" t="s">
        <v>0</v>
      </c>
    </row>
    <row r="14" spans="1:15">
      <c r="B14" s="47" t="s">
        <v>213</v>
      </c>
      <c r="C14" s="1" t="s">
        <v>176</v>
      </c>
      <c r="D14" s="1" t="s">
        <v>220</v>
      </c>
      <c r="E14" s="1" t="s">
        <v>177</v>
      </c>
      <c r="F14" s="1" t="s">
        <v>178</v>
      </c>
      <c r="G14" s="161">
        <v>44160.67696759259</v>
      </c>
      <c r="H14" s="161">
        <v>45155</v>
      </c>
      <c r="I14" s="1" t="s">
        <v>179</v>
      </c>
      <c r="J14" s="175">
        <v>6987.25</v>
      </c>
      <c r="K14" s="175">
        <v>6005.91</v>
      </c>
      <c r="L14" s="175">
        <v>6043.2398489679999</v>
      </c>
      <c r="M14" s="175">
        <v>6987.25</v>
      </c>
      <c r="N14" s="175">
        <v>86.489532347700006</v>
      </c>
      <c r="O14" s="184" t="s">
        <v>0</v>
      </c>
    </row>
    <row r="15" spans="1:15">
      <c r="B15" s="47" t="s">
        <v>213</v>
      </c>
      <c r="C15" s="1" t="s">
        <v>176</v>
      </c>
      <c r="D15" s="1" t="s">
        <v>220</v>
      </c>
      <c r="E15" s="1" t="s">
        <v>177</v>
      </c>
      <c r="F15" s="1" t="s">
        <v>178</v>
      </c>
      <c r="G15" s="161">
        <v>44375.683194444442</v>
      </c>
      <c r="H15" s="161">
        <v>45768</v>
      </c>
      <c r="I15" s="1" t="s">
        <v>179</v>
      </c>
      <c r="J15" s="175">
        <v>12792.32</v>
      </c>
      <c r="K15" s="175">
        <v>10120.83</v>
      </c>
      <c r="L15" s="175">
        <v>10130.3250172271</v>
      </c>
      <c r="M15" s="175">
        <v>12792.32</v>
      </c>
      <c r="N15" s="175">
        <v>79.190678604200002</v>
      </c>
      <c r="O15" s="184" t="s">
        <v>0</v>
      </c>
    </row>
    <row r="16" spans="1:15">
      <c r="B16" s="47" t="s">
        <v>213</v>
      </c>
      <c r="C16" s="1" t="s">
        <v>176</v>
      </c>
      <c r="D16" s="1" t="s">
        <v>220</v>
      </c>
      <c r="E16" s="1" t="s">
        <v>177</v>
      </c>
      <c r="F16" s="1" t="s">
        <v>178</v>
      </c>
      <c r="G16" s="161">
        <v>44585.709606481483</v>
      </c>
      <c r="H16" s="161">
        <v>48156</v>
      </c>
      <c r="I16" s="1" t="s">
        <v>179</v>
      </c>
      <c r="J16" s="175">
        <v>749315.2</v>
      </c>
      <c r="K16" s="175">
        <v>504726.04</v>
      </c>
      <c r="L16" s="175">
        <v>503147.58246083412</v>
      </c>
      <c r="M16" s="175">
        <v>749315.2</v>
      </c>
      <c r="N16" s="175">
        <v>67.147654613300006</v>
      </c>
      <c r="O16" s="184" t="s">
        <v>0</v>
      </c>
    </row>
    <row r="17" spans="2:15">
      <c r="B17" s="47" t="s">
        <v>213</v>
      </c>
      <c r="C17" s="1" t="s">
        <v>176</v>
      </c>
      <c r="D17" s="1" t="s">
        <v>220</v>
      </c>
      <c r="E17" s="1" t="s">
        <v>177</v>
      </c>
      <c r="F17" s="1" t="s">
        <v>178</v>
      </c>
      <c r="G17" s="161">
        <v>44636.613252314819</v>
      </c>
      <c r="H17" s="161">
        <v>45155</v>
      </c>
      <c r="I17" s="1" t="s">
        <v>179</v>
      </c>
      <c r="J17" s="175">
        <v>7628.26</v>
      </c>
      <c r="K17" s="175">
        <v>7031.06</v>
      </c>
      <c r="L17" s="175">
        <v>7050.5024117696003</v>
      </c>
      <c r="M17" s="175">
        <v>7628.26</v>
      </c>
      <c r="N17" s="175">
        <v>92.426089459099998</v>
      </c>
      <c r="O17" s="184" t="s">
        <v>0</v>
      </c>
    </row>
    <row r="18" spans="2:15">
      <c r="B18" s="47" t="s">
        <v>213</v>
      </c>
      <c r="C18" s="1" t="s">
        <v>176</v>
      </c>
      <c r="D18" s="1" t="s">
        <v>220</v>
      </c>
      <c r="E18" s="1" t="s">
        <v>177</v>
      </c>
      <c r="F18" s="1" t="s">
        <v>178</v>
      </c>
      <c r="G18" s="161">
        <v>44671.450254629628</v>
      </c>
      <c r="H18" s="161">
        <v>45155</v>
      </c>
      <c r="I18" s="1" t="s">
        <v>179</v>
      </c>
      <c r="J18" s="175">
        <v>3269.28</v>
      </c>
      <c r="K18" s="175">
        <v>3030.58</v>
      </c>
      <c r="L18" s="175">
        <v>3021.6600610302999</v>
      </c>
      <c r="M18" s="175">
        <v>3269.28</v>
      </c>
      <c r="N18" s="175">
        <v>92.425857101000005</v>
      </c>
      <c r="O18" s="184" t="s">
        <v>0</v>
      </c>
    </row>
    <row r="19" spans="2:15">
      <c r="B19" s="47" t="s">
        <v>213</v>
      </c>
      <c r="C19" s="1" t="s">
        <v>176</v>
      </c>
      <c r="D19" s="1" t="s">
        <v>220</v>
      </c>
      <c r="E19" s="1" t="s">
        <v>177</v>
      </c>
      <c r="F19" s="1" t="s">
        <v>178</v>
      </c>
      <c r="G19" s="161">
        <v>44686.613680555558</v>
      </c>
      <c r="H19" s="161">
        <v>45155</v>
      </c>
      <c r="I19" s="1" t="s">
        <v>179</v>
      </c>
      <c r="J19" s="175">
        <v>17436.04</v>
      </c>
      <c r="K19" s="175">
        <v>16202.52</v>
      </c>
      <c r="L19" s="175">
        <v>16115.397280049199</v>
      </c>
      <c r="M19" s="175">
        <v>17436.04</v>
      </c>
      <c r="N19" s="175">
        <v>92.425787507099997</v>
      </c>
      <c r="O19" s="184" t="s">
        <v>0</v>
      </c>
    </row>
    <row r="20" spans="2:15">
      <c r="B20" s="47" t="s">
        <v>214</v>
      </c>
      <c r="C20" s="1" t="s">
        <v>176</v>
      </c>
      <c r="D20" s="1" t="s">
        <v>220</v>
      </c>
      <c r="E20" s="1" t="s">
        <v>177</v>
      </c>
      <c r="F20" s="1" t="s">
        <v>178</v>
      </c>
      <c r="G20" s="161">
        <v>44704.460960648154</v>
      </c>
      <c r="H20" s="161">
        <v>46524</v>
      </c>
      <c r="I20" s="1" t="s">
        <v>179</v>
      </c>
      <c r="J20" s="175">
        <v>1136780.8</v>
      </c>
      <c r="K20" s="175">
        <v>875000</v>
      </c>
      <c r="L20" s="175">
        <v>880729.4930831095</v>
      </c>
      <c r="M20" s="175">
        <v>1136780.8</v>
      </c>
      <c r="N20" s="175">
        <v>77.475753732200005</v>
      </c>
      <c r="O20" s="184" t="s">
        <v>0</v>
      </c>
    </row>
    <row r="21" spans="2:15">
      <c r="B21" s="47" t="s">
        <v>213</v>
      </c>
      <c r="C21" s="1" t="s">
        <v>176</v>
      </c>
      <c r="D21" s="1" t="s">
        <v>220</v>
      </c>
      <c r="E21" s="1" t="s">
        <v>177</v>
      </c>
      <c r="F21" s="1" t="s">
        <v>178</v>
      </c>
      <c r="G21" s="161">
        <v>44721.606655092597</v>
      </c>
      <c r="H21" s="161">
        <v>45768</v>
      </c>
      <c r="I21" s="1" t="s">
        <v>179</v>
      </c>
      <c r="J21" s="175">
        <v>120942.52</v>
      </c>
      <c r="K21" s="175">
        <v>106863</v>
      </c>
      <c r="L21" s="175">
        <v>106192.5999304947</v>
      </c>
      <c r="M21" s="175">
        <v>120942.52</v>
      </c>
      <c r="N21" s="175">
        <v>87.804189899899995</v>
      </c>
      <c r="O21" s="184" t="s">
        <v>0</v>
      </c>
    </row>
    <row r="22" spans="2:15">
      <c r="B22" s="47" t="s">
        <v>214</v>
      </c>
      <c r="C22" s="1" t="s">
        <v>176</v>
      </c>
      <c r="D22" s="1" t="s">
        <v>220</v>
      </c>
      <c r="E22" s="1" t="s">
        <v>177</v>
      </c>
      <c r="F22" s="1" t="s">
        <v>178</v>
      </c>
      <c r="G22" s="161">
        <v>44726.664918981478</v>
      </c>
      <c r="H22" s="161">
        <v>46524</v>
      </c>
      <c r="I22" s="1" t="s">
        <v>179</v>
      </c>
      <c r="J22" s="175">
        <v>129917.8</v>
      </c>
      <c r="K22" s="175">
        <v>100561.64</v>
      </c>
      <c r="L22" s="175">
        <v>100837.1562633939</v>
      </c>
      <c r="M22" s="175">
        <v>129917.8</v>
      </c>
      <c r="N22" s="175">
        <v>77.616120549599998</v>
      </c>
      <c r="O22" s="184" t="s">
        <v>0</v>
      </c>
    </row>
    <row r="23" spans="2:15">
      <c r="B23" s="47" t="s">
        <v>214</v>
      </c>
      <c r="C23" s="1" t="s">
        <v>176</v>
      </c>
      <c r="D23" s="1" t="s">
        <v>220</v>
      </c>
      <c r="E23" s="1" t="s">
        <v>177</v>
      </c>
      <c r="F23" s="1" t="s">
        <v>178</v>
      </c>
      <c r="G23" s="161">
        <v>44753.497349537043</v>
      </c>
      <c r="H23" s="161">
        <v>46447</v>
      </c>
      <c r="I23" s="1" t="s">
        <v>179</v>
      </c>
      <c r="J23" s="175">
        <v>31217.37</v>
      </c>
      <c r="K23" s="175">
        <v>25375.86</v>
      </c>
      <c r="L23" s="175">
        <v>25320.552176339101</v>
      </c>
      <c r="M23" s="175">
        <v>31217.37</v>
      </c>
      <c r="N23" s="175">
        <v>81.110459261399996</v>
      </c>
      <c r="O23" s="184" t="s">
        <v>0</v>
      </c>
    </row>
    <row r="24" spans="2:15">
      <c r="B24" s="47" t="s">
        <v>214</v>
      </c>
      <c r="C24" s="1" t="s">
        <v>176</v>
      </c>
      <c r="D24" s="1" t="s">
        <v>220</v>
      </c>
      <c r="E24" s="1" t="s">
        <v>177</v>
      </c>
      <c r="F24" s="1" t="s">
        <v>178</v>
      </c>
      <c r="G24" s="161">
        <v>44881.714236111118</v>
      </c>
      <c r="H24" s="161">
        <v>45036</v>
      </c>
      <c r="I24" s="1" t="s">
        <v>179</v>
      </c>
      <c r="J24" s="175">
        <v>1026178.08</v>
      </c>
      <c r="K24" s="175">
        <v>1004822.58</v>
      </c>
      <c r="L24" s="175">
        <v>1011023.2282829292</v>
      </c>
      <c r="M24" s="175">
        <v>1026178.08</v>
      </c>
      <c r="N24" s="175">
        <v>98.523175264399995</v>
      </c>
      <c r="O24" s="184" t="s">
        <v>0</v>
      </c>
    </row>
    <row r="25" spans="2:15">
      <c r="B25" s="47" t="s">
        <v>214</v>
      </c>
      <c r="C25" s="1" t="s">
        <v>176</v>
      </c>
      <c r="D25" s="1" t="s">
        <v>220</v>
      </c>
      <c r="E25" s="1" t="s">
        <v>177</v>
      </c>
      <c r="F25" s="1" t="s">
        <v>178</v>
      </c>
      <c r="G25" s="161">
        <v>44881.718564814822</v>
      </c>
      <c r="H25" s="161">
        <v>45036</v>
      </c>
      <c r="I25" s="1" t="s">
        <v>179</v>
      </c>
      <c r="J25" s="175">
        <v>513089.04</v>
      </c>
      <c r="K25" s="175">
        <v>502411.29</v>
      </c>
      <c r="L25" s="175">
        <v>505511.61414146458</v>
      </c>
      <c r="M25" s="175">
        <v>513089.04</v>
      </c>
      <c r="N25" s="175">
        <v>98.523175264399995</v>
      </c>
      <c r="O25" s="184" t="s">
        <v>0</v>
      </c>
    </row>
    <row r="26" spans="2:15">
      <c r="B26" s="47" t="s">
        <v>214</v>
      </c>
      <c r="C26" s="1" t="s">
        <v>176</v>
      </c>
      <c r="D26" s="1" t="s">
        <v>220</v>
      </c>
      <c r="E26" s="1" t="s">
        <v>177</v>
      </c>
      <c r="F26" s="1" t="s">
        <v>178</v>
      </c>
      <c r="G26" s="161">
        <v>44881.719456018523</v>
      </c>
      <c r="H26" s="161">
        <v>45036</v>
      </c>
      <c r="I26" s="1" t="s">
        <v>179</v>
      </c>
      <c r="J26" s="175">
        <v>17445.02</v>
      </c>
      <c r="K26" s="175">
        <v>17081.97</v>
      </c>
      <c r="L26" s="175">
        <v>17187.3875852821</v>
      </c>
      <c r="M26" s="175">
        <v>17445.02</v>
      </c>
      <c r="N26" s="175">
        <v>98.523175010900005</v>
      </c>
      <c r="O26" s="184" t="s">
        <v>0</v>
      </c>
    </row>
    <row r="27" spans="2:15">
      <c r="B27" s="47" t="s">
        <v>214</v>
      </c>
      <c r="C27" s="1" t="s">
        <v>176</v>
      </c>
      <c r="D27" s="1" t="s">
        <v>220</v>
      </c>
      <c r="E27" s="1" t="s">
        <v>177</v>
      </c>
      <c r="F27" s="1" t="s">
        <v>178</v>
      </c>
      <c r="G27" s="161">
        <v>44897.636805555558</v>
      </c>
      <c r="H27" s="161">
        <v>45036</v>
      </c>
      <c r="I27" s="1" t="s">
        <v>179</v>
      </c>
      <c r="J27" s="175">
        <v>114931.94</v>
      </c>
      <c r="K27" s="175">
        <v>112692.72</v>
      </c>
      <c r="L27" s="175">
        <v>113160.20232197479</v>
      </c>
      <c r="M27" s="175">
        <v>114931.94</v>
      </c>
      <c r="N27" s="175">
        <v>98.458446209100003</v>
      </c>
      <c r="O27" s="184" t="s">
        <v>0</v>
      </c>
    </row>
    <row r="28" spans="2:15">
      <c r="B28" s="47" t="s">
        <v>213</v>
      </c>
      <c r="C28" s="1" t="s">
        <v>176</v>
      </c>
      <c r="D28" s="1" t="s">
        <v>220</v>
      </c>
      <c r="E28" s="1" t="s">
        <v>177</v>
      </c>
      <c r="F28" s="1" t="s">
        <v>178</v>
      </c>
      <c r="G28" s="161">
        <v>44921.391562500001</v>
      </c>
      <c r="H28" s="161">
        <v>44928</v>
      </c>
      <c r="I28" s="1" t="s">
        <v>179</v>
      </c>
      <c r="J28" s="175">
        <v>1006580.73</v>
      </c>
      <c r="K28" s="175">
        <v>1005616.44</v>
      </c>
      <c r="L28" s="175">
        <v>1006305.1248346319</v>
      </c>
      <c r="M28" s="175">
        <v>1006580.73</v>
      </c>
      <c r="N28" s="175">
        <v>99.972619666</v>
      </c>
      <c r="O28" s="184" t="s">
        <v>0</v>
      </c>
    </row>
    <row r="29" spans="2:15">
      <c r="B29" s="47" t="s">
        <v>213</v>
      </c>
      <c r="C29" s="1" t="s">
        <v>176</v>
      </c>
      <c r="D29" s="1" t="s">
        <v>220</v>
      </c>
      <c r="E29" s="1" t="s">
        <v>177</v>
      </c>
      <c r="F29" s="1" t="s">
        <v>178</v>
      </c>
      <c r="G29" s="161">
        <v>44922.377824074079</v>
      </c>
      <c r="H29" s="161">
        <v>44929</v>
      </c>
      <c r="I29" s="1" t="s">
        <v>179</v>
      </c>
      <c r="J29" s="175">
        <v>1006717.85</v>
      </c>
      <c r="K29" s="175">
        <v>1005753.42</v>
      </c>
      <c r="L29" s="175">
        <v>1006304.4096704622</v>
      </c>
      <c r="M29" s="175">
        <v>1006717.85</v>
      </c>
      <c r="N29" s="175">
        <v>99.958931856700005</v>
      </c>
      <c r="O29" s="184" t="s">
        <v>0</v>
      </c>
    </row>
    <row r="30" spans="2:15">
      <c r="B30" s="47" t="s">
        <v>213</v>
      </c>
      <c r="C30" s="1" t="s">
        <v>215</v>
      </c>
      <c r="D30" s="1" t="s">
        <v>223</v>
      </c>
      <c r="E30" s="1" t="s">
        <v>177</v>
      </c>
      <c r="F30" s="1" t="s">
        <v>178</v>
      </c>
      <c r="G30" s="161">
        <v>43529.479733796303</v>
      </c>
      <c r="H30" s="161">
        <v>45595</v>
      </c>
      <c r="I30" s="1" t="s">
        <v>179</v>
      </c>
      <c r="J30" s="175">
        <v>2660.31</v>
      </c>
      <c r="K30" s="175">
        <v>2037.69</v>
      </c>
      <c r="L30" s="175">
        <v>2019.7571308516001</v>
      </c>
      <c r="M30" s="175">
        <v>2660.31</v>
      </c>
      <c r="N30" s="175">
        <v>75.921871167299997</v>
      </c>
      <c r="O30" s="184" t="s">
        <v>0</v>
      </c>
    </row>
    <row r="31" spans="2:15">
      <c r="B31" s="47" t="s">
        <v>213</v>
      </c>
      <c r="C31" s="1" t="s">
        <v>215</v>
      </c>
      <c r="D31" s="1" t="s">
        <v>223</v>
      </c>
      <c r="E31" s="1" t="s">
        <v>177</v>
      </c>
      <c r="F31" s="1" t="s">
        <v>178</v>
      </c>
      <c r="G31" s="161">
        <v>44636.630381944444</v>
      </c>
      <c r="H31" s="161">
        <v>46689</v>
      </c>
      <c r="I31" s="1" t="s">
        <v>179</v>
      </c>
      <c r="J31" s="175">
        <v>6802.48</v>
      </c>
      <c r="K31" s="175">
        <v>5115.0600000000004</v>
      </c>
      <c r="L31" s="175">
        <v>5054.0786705045002</v>
      </c>
      <c r="M31" s="175">
        <v>6802.48</v>
      </c>
      <c r="N31" s="175">
        <v>74.297589563000002</v>
      </c>
      <c r="O31" s="184" t="s">
        <v>0</v>
      </c>
    </row>
    <row r="32" spans="2:15">
      <c r="B32" s="47" t="s">
        <v>213</v>
      </c>
      <c r="C32" s="1" t="s">
        <v>215</v>
      </c>
      <c r="D32" s="1" t="s">
        <v>223</v>
      </c>
      <c r="E32" s="1" t="s">
        <v>177</v>
      </c>
      <c r="F32" s="1" t="s">
        <v>178</v>
      </c>
      <c r="G32" s="161">
        <v>44729.632187499999</v>
      </c>
      <c r="H32" s="161">
        <v>46885</v>
      </c>
      <c r="I32" s="1" t="s">
        <v>179</v>
      </c>
      <c r="J32" s="175">
        <v>2810.42</v>
      </c>
      <c r="K32" s="175">
        <v>2012.95</v>
      </c>
      <c r="L32" s="175">
        <v>2018.4665047721001</v>
      </c>
      <c r="M32" s="175">
        <v>2810.42</v>
      </c>
      <c r="N32" s="175">
        <v>71.820813428999998</v>
      </c>
      <c r="O32" s="184" t="s">
        <v>0</v>
      </c>
    </row>
    <row r="33" spans="2:15">
      <c r="B33" s="47" t="s">
        <v>174</v>
      </c>
      <c r="C33" s="1" t="s">
        <v>180</v>
      </c>
      <c r="D33" s="1" t="s">
        <v>223</v>
      </c>
      <c r="E33" s="1" t="s">
        <v>177</v>
      </c>
      <c r="F33" s="1" t="s">
        <v>178</v>
      </c>
      <c r="G33" s="161">
        <v>44354.717303240745</v>
      </c>
      <c r="H33" s="161">
        <v>45446</v>
      </c>
      <c r="I33" s="1" t="s">
        <v>179</v>
      </c>
      <c r="J33" s="175">
        <v>135124.99</v>
      </c>
      <c r="K33" s="175">
        <v>125027.56</v>
      </c>
      <c r="L33" s="175">
        <v>125303.9850985786</v>
      </c>
      <c r="M33" s="175">
        <v>135124.99</v>
      </c>
      <c r="N33" s="175">
        <v>92.731910728399995</v>
      </c>
      <c r="O33" s="184" t="s">
        <v>0</v>
      </c>
    </row>
    <row r="34" spans="2:15">
      <c r="B34" s="47" t="s">
        <v>174</v>
      </c>
      <c r="C34" s="1" t="s">
        <v>180</v>
      </c>
      <c r="D34" s="1" t="s">
        <v>223</v>
      </c>
      <c r="E34" s="1" t="s">
        <v>177</v>
      </c>
      <c r="F34" s="1" t="s">
        <v>178</v>
      </c>
      <c r="G34" s="161">
        <v>44354.717673611114</v>
      </c>
      <c r="H34" s="161">
        <v>45446</v>
      </c>
      <c r="I34" s="1" t="s">
        <v>179</v>
      </c>
      <c r="J34" s="175">
        <v>135124.99</v>
      </c>
      <c r="K34" s="175">
        <v>125027.56</v>
      </c>
      <c r="L34" s="175">
        <v>125303.9850985786</v>
      </c>
      <c r="M34" s="175">
        <v>135124.99</v>
      </c>
      <c r="N34" s="175">
        <v>92.731910728399995</v>
      </c>
      <c r="O34" s="184" t="s">
        <v>0</v>
      </c>
    </row>
    <row r="35" spans="2:15">
      <c r="B35" s="47" t="s">
        <v>174</v>
      </c>
      <c r="C35" s="1" t="s">
        <v>180</v>
      </c>
      <c r="D35" s="1" t="s">
        <v>223</v>
      </c>
      <c r="E35" s="1" t="s">
        <v>177</v>
      </c>
      <c r="F35" s="1" t="s">
        <v>178</v>
      </c>
      <c r="G35" s="161">
        <v>44354.718020833338</v>
      </c>
      <c r="H35" s="161">
        <v>45446</v>
      </c>
      <c r="I35" s="1" t="s">
        <v>179</v>
      </c>
      <c r="J35" s="175">
        <v>135124.99</v>
      </c>
      <c r="K35" s="175">
        <v>125027.56</v>
      </c>
      <c r="L35" s="175">
        <v>125303.9850985786</v>
      </c>
      <c r="M35" s="175">
        <v>135124.99</v>
      </c>
      <c r="N35" s="175">
        <v>92.731910728399995</v>
      </c>
      <c r="O35" s="184" t="s">
        <v>0</v>
      </c>
    </row>
    <row r="36" spans="2:15">
      <c r="B36" s="47" t="s">
        <v>174</v>
      </c>
      <c r="C36" s="1" t="s">
        <v>180</v>
      </c>
      <c r="D36" s="1" t="s">
        <v>223</v>
      </c>
      <c r="E36" s="1" t="s">
        <v>177</v>
      </c>
      <c r="F36" s="1" t="s">
        <v>178</v>
      </c>
      <c r="G36" s="161">
        <v>44354.718368055561</v>
      </c>
      <c r="H36" s="161">
        <v>45446</v>
      </c>
      <c r="I36" s="1" t="s">
        <v>179</v>
      </c>
      <c r="J36" s="175">
        <v>135124.99</v>
      </c>
      <c r="K36" s="175">
        <v>125027.56</v>
      </c>
      <c r="L36" s="175">
        <v>125303.9850985786</v>
      </c>
      <c r="M36" s="175">
        <v>135124.99</v>
      </c>
      <c r="N36" s="175">
        <v>92.731910728399995</v>
      </c>
      <c r="O36" s="184" t="s">
        <v>0</v>
      </c>
    </row>
    <row r="37" spans="2:15">
      <c r="B37" s="47" t="s">
        <v>174</v>
      </c>
      <c r="C37" s="1" t="s">
        <v>181</v>
      </c>
      <c r="D37" s="1" t="s">
        <v>223</v>
      </c>
      <c r="E37" s="1" t="s">
        <v>177</v>
      </c>
      <c r="F37" s="1" t="s">
        <v>178</v>
      </c>
      <c r="G37" s="161">
        <v>43742.656747685185</v>
      </c>
      <c r="H37" s="161">
        <v>45349</v>
      </c>
      <c r="I37" s="1" t="s">
        <v>179</v>
      </c>
      <c r="J37" s="175">
        <v>97910.57</v>
      </c>
      <c r="K37" s="175">
        <v>77531.789999999994</v>
      </c>
      <c r="L37" s="175">
        <v>80047.578417947007</v>
      </c>
      <c r="M37" s="175">
        <v>97910.57</v>
      </c>
      <c r="N37" s="175">
        <v>81.755808814100007</v>
      </c>
      <c r="O37" s="184" t="s">
        <v>0</v>
      </c>
    </row>
    <row r="38" spans="2:15">
      <c r="B38" s="47" t="s">
        <v>174</v>
      </c>
      <c r="C38" s="1" t="s">
        <v>181</v>
      </c>
      <c r="D38" s="1" t="s">
        <v>223</v>
      </c>
      <c r="E38" s="1" t="s">
        <v>177</v>
      </c>
      <c r="F38" s="1" t="s">
        <v>178</v>
      </c>
      <c r="G38" s="161">
        <v>43763.582430555551</v>
      </c>
      <c r="H38" s="161">
        <v>45421</v>
      </c>
      <c r="I38" s="1" t="s">
        <v>179</v>
      </c>
      <c r="J38" s="175">
        <v>120579.98</v>
      </c>
      <c r="K38" s="175">
        <v>94883.87</v>
      </c>
      <c r="L38" s="175">
        <v>97879.665458603195</v>
      </c>
      <c r="M38" s="175">
        <v>120579.98</v>
      </c>
      <c r="N38" s="175">
        <v>81.174060120600004</v>
      </c>
      <c r="O38" s="184" t="s">
        <v>0</v>
      </c>
    </row>
    <row r="39" spans="2:15">
      <c r="B39" s="47" t="s">
        <v>174</v>
      </c>
      <c r="C39" s="1" t="s">
        <v>181</v>
      </c>
      <c r="D39" s="1" t="s">
        <v>223</v>
      </c>
      <c r="E39" s="1" t="s">
        <v>177</v>
      </c>
      <c r="F39" s="1" t="s">
        <v>178</v>
      </c>
      <c r="G39" s="161">
        <v>44225.567071759258</v>
      </c>
      <c r="H39" s="161">
        <v>45335</v>
      </c>
      <c r="I39" s="1" t="s">
        <v>179</v>
      </c>
      <c r="J39" s="175">
        <v>68414.89</v>
      </c>
      <c r="K39" s="175">
        <v>58458.36</v>
      </c>
      <c r="L39" s="175">
        <v>59333.586348547702</v>
      </c>
      <c r="M39" s="175">
        <v>68414.89</v>
      </c>
      <c r="N39" s="175">
        <v>86.726129865199994</v>
      </c>
      <c r="O39" s="184" t="s">
        <v>0</v>
      </c>
    </row>
    <row r="40" spans="2:15">
      <c r="B40" s="47" t="s">
        <v>174</v>
      </c>
      <c r="C40" s="1" t="s">
        <v>181</v>
      </c>
      <c r="D40" s="1" t="s">
        <v>223</v>
      </c>
      <c r="E40" s="1" t="s">
        <v>177</v>
      </c>
      <c r="F40" s="1" t="s">
        <v>178</v>
      </c>
      <c r="G40" s="161">
        <v>44361.669189814813</v>
      </c>
      <c r="H40" s="161">
        <v>45173</v>
      </c>
      <c r="I40" s="1" t="s">
        <v>179</v>
      </c>
      <c r="J40" s="175">
        <v>11083.85</v>
      </c>
      <c r="K40" s="175">
        <v>10093.540000000001</v>
      </c>
      <c r="L40" s="175">
        <v>10115.4802583044</v>
      </c>
      <c r="M40" s="175">
        <v>11083.85</v>
      </c>
      <c r="N40" s="175">
        <v>91.263236675900004</v>
      </c>
      <c r="O40" s="184" t="s">
        <v>0</v>
      </c>
    </row>
    <row r="41" spans="2:15">
      <c r="B41" s="47" t="s">
        <v>174</v>
      </c>
      <c r="C41" s="1" t="s">
        <v>181</v>
      </c>
      <c r="D41" s="1" t="s">
        <v>223</v>
      </c>
      <c r="E41" s="1" t="s">
        <v>177</v>
      </c>
      <c r="F41" s="1" t="s">
        <v>178</v>
      </c>
      <c r="G41" s="161">
        <v>44361.676192129627</v>
      </c>
      <c r="H41" s="161">
        <v>45173</v>
      </c>
      <c r="I41" s="1" t="s">
        <v>179</v>
      </c>
      <c r="J41" s="175">
        <v>11083.85</v>
      </c>
      <c r="K41" s="175">
        <v>10093.540000000001</v>
      </c>
      <c r="L41" s="175">
        <v>10115.4802583044</v>
      </c>
      <c r="M41" s="175">
        <v>11083.85</v>
      </c>
      <c r="N41" s="175">
        <v>91.263236675900004</v>
      </c>
      <c r="O41" s="184" t="s">
        <v>0</v>
      </c>
    </row>
    <row r="42" spans="2:15">
      <c r="B42" s="47" t="s">
        <v>174</v>
      </c>
      <c r="C42" s="1" t="s">
        <v>181</v>
      </c>
      <c r="D42" s="1" t="s">
        <v>223</v>
      </c>
      <c r="E42" s="1" t="s">
        <v>177</v>
      </c>
      <c r="F42" s="1" t="s">
        <v>178</v>
      </c>
      <c r="G42" s="161">
        <v>44361.676215277774</v>
      </c>
      <c r="H42" s="161">
        <v>45173</v>
      </c>
      <c r="I42" s="1" t="s">
        <v>179</v>
      </c>
      <c r="J42" s="175">
        <v>11083.85</v>
      </c>
      <c r="K42" s="175">
        <v>10093.540000000001</v>
      </c>
      <c r="L42" s="175">
        <v>10115.4802583044</v>
      </c>
      <c r="M42" s="175">
        <v>11083.85</v>
      </c>
      <c r="N42" s="175">
        <v>91.263236675900004</v>
      </c>
      <c r="O42" s="184" t="s">
        <v>0</v>
      </c>
    </row>
    <row r="43" spans="2:15">
      <c r="B43" s="47" t="s">
        <v>174</v>
      </c>
      <c r="C43" s="1" t="s">
        <v>181</v>
      </c>
      <c r="D43" s="1" t="s">
        <v>223</v>
      </c>
      <c r="E43" s="1" t="s">
        <v>177</v>
      </c>
      <c r="F43" s="1" t="s">
        <v>178</v>
      </c>
      <c r="G43" s="161">
        <v>44361.676226851851</v>
      </c>
      <c r="H43" s="161">
        <v>45173</v>
      </c>
      <c r="I43" s="1" t="s">
        <v>179</v>
      </c>
      <c r="J43" s="175">
        <v>11083.85</v>
      </c>
      <c r="K43" s="175">
        <v>10093.540000000001</v>
      </c>
      <c r="L43" s="175">
        <v>10115.4802583044</v>
      </c>
      <c r="M43" s="175">
        <v>11083.85</v>
      </c>
      <c r="N43" s="175">
        <v>91.263236675900004</v>
      </c>
      <c r="O43" s="184" t="s">
        <v>0</v>
      </c>
    </row>
    <row r="44" spans="2:15">
      <c r="B44" s="47" t="s">
        <v>174</v>
      </c>
      <c r="C44" s="1" t="s">
        <v>181</v>
      </c>
      <c r="D44" s="1" t="s">
        <v>223</v>
      </c>
      <c r="E44" s="1" t="s">
        <v>177</v>
      </c>
      <c r="F44" s="1" t="s">
        <v>178</v>
      </c>
      <c r="G44" s="161">
        <v>44361.676238425927</v>
      </c>
      <c r="H44" s="161">
        <v>45173</v>
      </c>
      <c r="I44" s="1" t="s">
        <v>179</v>
      </c>
      <c r="J44" s="175">
        <v>11083.85</v>
      </c>
      <c r="K44" s="175">
        <v>10093.540000000001</v>
      </c>
      <c r="L44" s="175">
        <v>10115.4802583044</v>
      </c>
      <c r="M44" s="175">
        <v>11083.85</v>
      </c>
      <c r="N44" s="175">
        <v>91.263236675900004</v>
      </c>
      <c r="O44" s="184" t="s">
        <v>0</v>
      </c>
    </row>
    <row r="45" spans="2:15">
      <c r="B45" s="47" t="s">
        <v>214</v>
      </c>
      <c r="C45" s="1" t="s">
        <v>181</v>
      </c>
      <c r="D45" s="1" t="s">
        <v>223</v>
      </c>
      <c r="E45" s="1" t="s">
        <v>177</v>
      </c>
      <c r="F45" s="1" t="s">
        <v>178</v>
      </c>
      <c r="G45" s="161">
        <v>44749.670671296291</v>
      </c>
      <c r="H45" s="161">
        <v>45841</v>
      </c>
      <c r="I45" s="1" t="s">
        <v>179</v>
      </c>
      <c r="J45" s="175">
        <v>1134630.1599999999</v>
      </c>
      <c r="K45" s="175">
        <v>999999.99</v>
      </c>
      <c r="L45" s="175">
        <v>1010599.5053072302</v>
      </c>
      <c r="M45" s="175">
        <v>1134630.1599999999</v>
      </c>
      <c r="N45" s="175">
        <v>89.068627023600001</v>
      </c>
      <c r="O45" s="184" t="s">
        <v>218</v>
      </c>
    </row>
    <row r="46" spans="2:15">
      <c r="B46" s="47" t="s">
        <v>174</v>
      </c>
      <c r="C46" s="1" t="s">
        <v>216</v>
      </c>
      <c r="D46" s="1" t="s">
        <v>223</v>
      </c>
      <c r="E46" s="1" t="s">
        <v>177</v>
      </c>
      <c r="F46" s="1" t="s">
        <v>178</v>
      </c>
      <c r="G46" s="161">
        <v>44204.468055555561</v>
      </c>
      <c r="H46" s="161">
        <v>45299</v>
      </c>
      <c r="I46" s="1" t="s">
        <v>179</v>
      </c>
      <c r="J46" s="175">
        <v>560422.68999999994</v>
      </c>
      <c r="K46" s="175">
        <v>501053.69</v>
      </c>
      <c r="L46" s="175">
        <v>510592.5017738649</v>
      </c>
      <c r="M46" s="175">
        <v>560422.68999999994</v>
      </c>
      <c r="N46" s="175">
        <v>91.108463466000003</v>
      </c>
      <c r="O46" s="184" t="s">
        <v>0</v>
      </c>
    </row>
    <row r="47" spans="2:15">
      <c r="B47" s="47" t="s">
        <v>174</v>
      </c>
      <c r="C47" s="1" t="s">
        <v>216</v>
      </c>
      <c r="D47" s="1" t="s">
        <v>223</v>
      </c>
      <c r="E47" s="1" t="s">
        <v>177</v>
      </c>
      <c r="F47" s="1" t="s">
        <v>178</v>
      </c>
      <c r="G47" s="161">
        <v>44204.468321759261</v>
      </c>
      <c r="H47" s="161">
        <v>45299</v>
      </c>
      <c r="I47" s="1" t="s">
        <v>179</v>
      </c>
      <c r="J47" s="175">
        <v>560422.68999999994</v>
      </c>
      <c r="K47" s="175">
        <v>501053.69</v>
      </c>
      <c r="L47" s="175">
        <v>510592.5017738649</v>
      </c>
      <c r="M47" s="175">
        <v>560422.68999999994</v>
      </c>
      <c r="N47" s="175">
        <v>91.108463466000003</v>
      </c>
      <c r="O47" s="184" t="s">
        <v>0</v>
      </c>
    </row>
    <row r="48" spans="2:15">
      <c r="B48" s="47" t="s">
        <v>174</v>
      </c>
      <c r="C48" s="1" t="s">
        <v>216</v>
      </c>
      <c r="D48" s="1" t="s">
        <v>223</v>
      </c>
      <c r="E48" s="1" t="s">
        <v>177</v>
      </c>
      <c r="F48" s="1" t="s">
        <v>178</v>
      </c>
      <c r="G48" s="161">
        <v>44207.698275462957</v>
      </c>
      <c r="H48" s="161">
        <v>45303</v>
      </c>
      <c r="I48" s="1" t="s">
        <v>179</v>
      </c>
      <c r="J48" s="175">
        <v>560422.68000000005</v>
      </c>
      <c r="K48" s="175">
        <v>501000</v>
      </c>
      <c r="L48" s="175">
        <v>510374.41437178478</v>
      </c>
      <c r="M48" s="175">
        <v>560422.68000000005</v>
      </c>
      <c r="N48" s="175">
        <v>91.069550285099993</v>
      </c>
      <c r="O48" s="184" t="s">
        <v>0</v>
      </c>
    </row>
    <row r="49" spans="2:15">
      <c r="B49" s="47" t="s">
        <v>174</v>
      </c>
      <c r="C49" s="1" t="s">
        <v>216</v>
      </c>
      <c r="D49" s="1" t="s">
        <v>223</v>
      </c>
      <c r="E49" s="1" t="s">
        <v>177</v>
      </c>
      <c r="F49" s="1" t="s">
        <v>178</v>
      </c>
      <c r="G49" s="161">
        <v>44207.698553240742</v>
      </c>
      <c r="H49" s="161">
        <v>45303</v>
      </c>
      <c r="I49" s="1" t="s">
        <v>179</v>
      </c>
      <c r="J49" s="175">
        <v>560422.68000000005</v>
      </c>
      <c r="K49" s="175">
        <v>501000</v>
      </c>
      <c r="L49" s="175">
        <v>510374.41437178478</v>
      </c>
      <c r="M49" s="175">
        <v>560422.68000000005</v>
      </c>
      <c r="N49" s="175">
        <v>91.069550285099993</v>
      </c>
      <c r="O49" s="184" t="s">
        <v>0</v>
      </c>
    </row>
    <row r="50" spans="2:15">
      <c r="B50" s="47" t="s">
        <v>174</v>
      </c>
      <c r="C50" s="1" t="s">
        <v>216</v>
      </c>
      <c r="D50" s="1" t="s">
        <v>223</v>
      </c>
      <c r="E50" s="1" t="s">
        <v>177</v>
      </c>
      <c r="F50" s="1" t="s">
        <v>178</v>
      </c>
      <c r="G50" s="161">
        <v>44209.691967592589</v>
      </c>
      <c r="H50" s="161">
        <v>45306</v>
      </c>
      <c r="I50" s="1" t="s">
        <v>179</v>
      </c>
      <c r="J50" s="175">
        <v>560476.91</v>
      </c>
      <c r="K50" s="175">
        <v>500999.99</v>
      </c>
      <c r="L50" s="175">
        <v>510264.00938870432</v>
      </c>
      <c r="M50" s="175">
        <v>560476.91</v>
      </c>
      <c r="N50" s="175">
        <v>91.041040279200004</v>
      </c>
      <c r="O50" s="184" t="s">
        <v>0</v>
      </c>
    </row>
    <row r="51" spans="2:15">
      <c r="B51" s="47" t="s">
        <v>174</v>
      </c>
      <c r="C51" s="1" t="s">
        <v>216</v>
      </c>
      <c r="D51" s="1" t="s">
        <v>223</v>
      </c>
      <c r="E51" s="1" t="s">
        <v>177</v>
      </c>
      <c r="F51" s="1" t="s">
        <v>178</v>
      </c>
      <c r="G51" s="161">
        <v>44221.691851851851</v>
      </c>
      <c r="H51" s="161">
        <v>45317</v>
      </c>
      <c r="I51" s="1" t="s">
        <v>179</v>
      </c>
      <c r="J51" s="175">
        <v>560422.68000000005</v>
      </c>
      <c r="K51" s="175">
        <v>501000</v>
      </c>
      <c r="L51" s="175">
        <v>509609.26735427632</v>
      </c>
      <c r="M51" s="175">
        <v>560422.68000000005</v>
      </c>
      <c r="N51" s="175">
        <v>90.933019940299999</v>
      </c>
      <c r="O51" s="184" t="s">
        <v>0</v>
      </c>
    </row>
    <row r="52" spans="2:15">
      <c r="B52" s="47" t="s">
        <v>174</v>
      </c>
      <c r="C52" s="1" t="s">
        <v>216</v>
      </c>
      <c r="D52" s="1" t="s">
        <v>223</v>
      </c>
      <c r="E52" s="1" t="s">
        <v>177</v>
      </c>
      <c r="F52" s="1" t="s">
        <v>178</v>
      </c>
      <c r="G52" s="161">
        <v>44221.69226851852</v>
      </c>
      <c r="H52" s="161">
        <v>45317</v>
      </c>
      <c r="I52" s="1" t="s">
        <v>179</v>
      </c>
      <c r="J52" s="175">
        <v>560422.68000000005</v>
      </c>
      <c r="K52" s="175">
        <v>501000</v>
      </c>
      <c r="L52" s="175">
        <v>509609.26735427632</v>
      </c>
      <c r="M52" s="175">
        <v>560422.68000000005</v>
      </c>
      <c r="N52" s="175">
        <v>90.933019940299999</v>
      </c>
      <c r="O52" s="184" t="s">
        <v>0</v>
      </c>
    </row>
    <row r="53" spans="2:15">
      <c r="B53" s="47" t="s">
        <v>174</v>
      </c>
      <c r="C53" s="1" t="s">
        <v>216</v>
      </c>
      <c r="D53" s="1" t="s">
        <v>223</v>
      </c>
      <c r="E53" s="1" t="s">
        <v>177</v>
      </c>
      <c r="F53" s="1" t="s">
        <v>178</v>
      </c>
      <c r="G53" s="161">
        <v>44272.648032407407</v>
      </c>
      <c r="H53" s="161">
        <v>45005</v>
      </c>
      <c r="I53" s="1" t="s">
        <v>179</v>
      </c>
      <c r="J53" s="175">
        <v>532189.63</v>
      </c>
      <c r="K53" s="175">
        <v>501000</v>
      </c>
      <c r="L53" s="175">
        <v>505370.01402662229</v>
      </c>
      <c r="M53" s="175">
        <v>532189.63</v>
      </c>
      <c r="N53" s="175">
        <v>94.960515113100001</v>
      </c>
      <c r="O53" s="184" t="s">
        <v>0</v>
      </c>
    </row>
    <row r="54" spans="2:15">
      <c r="B54" s="47" t="s">
        <v>174</v>
      </c>
      <c r="C54" s="1" t="s">
        <v>216</v>
      </c>
      <c r="D54" s="1" t="s">
        <v>223</v>
      </c>
      <c r="E54" s="1" t="s">
        <v>177</v>
      </c>
      <c r="F54" s="1" t="s">
        <v>178</v>
      </c>
      <c r="G54" s="161">
        <v>44277.73987268519</v>
      </c>
      <c r="H54" s="161">
        <v>45373</v>
      </c>
      <c r="I54" s="1" t="s">
        <v>179</v>
      </c>
      <c r="J54" s="175">
        <v>560422.68999999994</v>
      </c>
      <c r="K54" s="175">
        <v>500999.99</v>
      </c>
      <c r="L54" s="175">
        <v>506398.29333628452</v>
      </c>
      <c r="M54" s="175">
        <v>560422.68999999994</v>
      </c>
      <c r="N54" s="175">
        <v>90.360062569299998</v>
      </c>
      <c r="O54" s="184" t="s">
        <v>0</v>
      </c>
    </row>
    <row r="55" spans="2:15">
      <c r="B55" s="47" t="s">
        <v>174</v>
      </c>
      <c r="C55" s="1" t="s">
        <v>216</v>
      </c>
      <c r="D55" s="1" t="s">
        <v>223</v>
      </c>
      <c r="E55" s="1" t="s">
        <v>177</v>
      </c>
      <c r="F55" s="1" t="s">
        <v>178</v>
      </c>
      <c r="G55" s="161">
        <v>44277.740625000006</v>
      </c>
      <c r="H55" s="161">
        <v>45373</v>
      </c>
      <c r="I55" s="1" t="s">
        <v>179</v>
      </c>
      <c r="J55" s="175">
        <v>560422.68999999994</v>
      </c>
      <c r="K55" s="175">
        <v>500999.99</v>
      </c>
      <c r="L55" s="175">
        <v>506398.29333628452</v>
      </c>
      <c r="M55" s="175">
        <v>560422.68999999994</v>
      </c>
      <c r="N55" s="175">
        <v>90.360062569299998</v>
      </c>
      <c r="O55" s="184" t="s">
        <v>0</v>
      </c>
    </row>
    <row r="56" spans="2:15">
      <c r="B56" s="47" t="s">
        <v>174</v>
      </c>
      <c r="C56" s="1" t="s">
        <v>216</v>
      </c>
      <c r="D56" s="1" t="s">
        <v>223</v>
      </c>
      <c r="E56" s="1" t="s">
        <v>177</v>
      </c>
      <c r="F56" s="1" t="s">
        <v>178</v>
      </c>
      <c r="G56" s="161">
        <v>44314.709236111114</v>
      </c>
      <c r="H56" s="161">
        <v>45408</v>
      </c>
      <c r="I56" s="1" t="s">
        <v>179</v>
      </c>
      <c r="J56" s="175">
        <v>560422.68000000005</v>
      </c>
      <c r="K56" s="175">
        <v>501107.39</v>
      </c>
      <c r="L56" s="175">
        <v>504556.02989514882</v>
      </c>
      <c r="M56" s="175">
        <v>560422.68000000005</v>
      </c>
      <c r="N56" s="175">
        <v>90.031336685900001</v>
      </c>
      <c r="O56" s="184" t="s">
        <v>0</v>
      </c>
    </row>
    <row r="57" spans="2:15">
      <c r="B57" s="47" t="s">
        <v>174</v>
      </c>
      <c r="C57" s="1" t="s">
        <v>216</v>
      </c>
      <c r="D57" s="1" t="s">
        <v>223</v>
      </c>
      <c r="E57" s="1" t="s">
        <v>177</v>
      </c>
      <c r="F57" s="1" t="s">
        <v>178</v>
      </c>
      <c r="G57" s="161">
        <v>44327.658229166664</v>
      </c>
      <c r="H57" s="161">
        <v>45422</v>
      </c>
      <c r="I57" s="1" t="s">
        <v>179</v>
      </c>
      <c r="J57" s="175">
        <v>557413.93999999994</v>
      </c>
      <c r="K57" s="175">
        <v>501050.99</v>
      </c>
      <c r="L57" s="175">
        <v>503608.02755145531</v>
      </c>
      <c r="M57" s="175">
        <v>557413.93999999994</v>
      </c>
      <c r="N57" s="175">
        <v>90.347225179099993</v>
      </c>
      <c r="O57" s="184" t="s">
        <v>0</v>
      </c>
    </row>
    <row r="58" spans="2:15">
      <c r="B58" s="47" t="s">
        <v>174</v>
      </c>
      <c r="C58" s="1" t="s">
        <v>216</v>
      </c>
      <c r="D58" s="1" t="s">
        <v>223</v>
      </c>
      <c r="E58" s="1" t="s">
        <v>177</v>
      </c>
      <c r="F58" s="1" t="s">
        <v>178</v>
      </c>
      <c r="G58" s="161">
        <v>44327.660173611104</v>
      </c>
      <c r="H58" s="161">
        <v>45422</v>
      </c>
      <c r="I58" s="1" t="s">
        <v>179</v>
      </c>
      <c r="J58" s="175">
        <v>557413.93999999994</v>
      </c>
      <c r="K58" s="175">
        <v>501050.99</v>
      </c>
      <c r="L58" s="175">
        <v>503608.02755145531</v>
      </c>
      <c r="M58" s="175">
        <v>557413.93999999994</v>
      </c>
      <c r="N58" s="175">
        <v>90.347225179099993</v>
      </c>
      <c r="O58" s="184" t="s">
        <v>0</v>
      </c>
    </row>
    <row r="59" spans="2:15">
      <c r="B59" s="47" t="s">
        <v>174</v>
      </c>
      <c r="C59" s="1" t="s">
        <v>216</v>
      </c>
      <c r="D59" s="1" t="s">
        <v>223</v>
      </c>
      <c r="E59" s="1" t="s">
        <v>177</v>
      </c>
      <c r="F59" s="1" t="s">
        <v>178</v>
      </c>
      <c r="G59" s="161">
        <v>44327.662175925929</v>
      </c>
      <c r="H59" s="161">
        <v>45422</v>
      </c>
      <c r="I59" s="1" t="s">
        <v>179</v>
      </c>
      <c r="J59" s="175">
        <v>557413.93999999994</v>
      </c>
      <c r="K59" s="175">
        <v>501050.99</v>
      </c>
      <c r="L59" s="175">
        <v>503608.02755145531</v>
      </c>
      <c r="M59" s="175">
        <v>557413.93999999994</v>
      </c>
      <c r="N59" s="175">
        <v>90.347225179099993</v>
      </c>
      <c r="O59" s="184" t="s">
        <v>0</v>
      </c>
    </row>
    <row r="60" spans="2:15">
      <c r="B60" s="47" t="s">
        <v>174</v>
      </c>
      <c r="C60" s="1" t="s">
        <v>216</v>
      </c>
      <c r="D60" s="1" t="s">
        <v>223</v>
      </c>
      <c r="E60" s="1" t="s">
        <v>177</v>
      </c>
      <c r="F60" s="1" t="s">
        <v>178</v>
      </c>
      <c r="G60" s="161">
        <v>44327.662731481483</v>
      </c>
      <c r="H60" s="161">
        <v>45422</v>
      </c>
      <c r="I60" s="1" t="s">
        <v>179</v>
      </c>
      <c r="J60" s="175">
        <v>557413.93999999994</v>
      </c>
      <c r="K60" s="175">
        <v>501050.99</v>
      </c>
      <c r="L60" s="175">
        <v>503608.02755145531</v>
      </c>
      <c r="M60" s="175">
        <v>557413.93999999994</v>
      </c>
      <c r="N60" s="175">
        <v>90.347225179099993</v>
      </c>
      <c r="O60" s="184" t="s">
        <v>0</v>
      </c>
    </row>
    <row r="61" spans="2:15">
      <c r="B61" s="47" t="s">
        <v>174</v>
      </c>
      <c r="C61" s="1" t="s">
        <v>216</v>
      </c>
      <c r="D61" s="1" t="s">
        <v>223</v>
      </c>
      <c r="E61" s="1" t="s">
        <v>177</v>
      </c>
      <c r="F61" s="1" t="s">
        <v>178</v>
      </c>
      <c r="G61" s="161">
        <v>44351.765023148146</v>
      </c>
      <c r="H61" s="161">
        <v>45447</v>
      </c>
      <c r="I61" s="1" t="s">
        <v>179</v>
      </c>
      <c r="J61" s="175">
        <v>557413.94999999995</v>
      </c>
      <c r="K61" s="175">
        <v>500999.99</v>
      </c>
      <c r="L61" s="175">
        <v>502328.13772384467</v>
      </c>
      <c r="M61" s="175">
        <v>557413.94999999995</v>
      </c>
      <c r="N61" s="175">
        <v>90.117611467000003</v>
      </c>
      <c r="O61" s="184" t="s">
        <v>0</v>
      </c>
    </row>
    <row r="62" spans="2:15">
      <c r="B62" s="47" t="s">
        <v>174</v>
      </c>
      <c r="C62" s="1" t="s">
        <v>182</v>
      </c>
      <c r="D62" s="1" t="s">
        <v>223</v>
      </c>
      <c r="E62" s="1" t="s">
        <v>177</v>
      </c>
      <c r="F62" s="1" t="s">
        <v>178</v>
      </c>
      <c r="G62" s="161">
        <v>44351.728368055556</v>
      </c>
      <c r="H62" s="161">
        <v>45442</v>
      </c>
      <c r="I62" s="1" t="s">
        <v>179</v>
      </c>
      <c r="J62" s="175">
        <v>540352.05000000005</v>
      </c>
      <c r="K62" s="175">
        <v>500000</v>
      </c>
      <c r="L62" s="175">
        <v>501217.4484393039</v>
      </c>
      <c r="M62" s="175">
        <v>540352.05000000005</v>
      </c>
      <c r="N62" s="175">
        <v>92.757573222700003</v>
      </c>
      <c r="O62" s="184" t="s">
        <v>0</v>
      </c>
    </row>
    <row r="63" spans="2:15">
      <c r="B63" s="47" t="s">
        <v>174</v>
      </c>
      <c r="C63" s="1" t="s">
        <v>182</v>
      </c>
      <c r="D63" s="1" t="s">
        <v>223</v>
      </c>
      <c r="E63" s="1" t="s">
        <v>177</v>
      </c>
      <c r="F63" s="1" t="s">
        <v>178</v>
      </c>
      <c r="G63" s="161">
        <v>44404.638136574074</v>
      </c>
      <c r="H63" s="161">
        <v>45125</v>
      </c>
      <c r="I63" s="1" t="s">
        <v>179</v>
      </c>
      <c r="J63" s="175">
        <v>104938.36</v>
      </c>
      <c r="K63" s="175">
        <v>99999.98</v>
      </c>
      <c r="L63" s="175">
        <v>100492.8271978696</v>
      </c>
      <c r="M63" s="175">
        <v>104938.36</v>
      </c>
      <c r="N63" s="175">
        <v>95.763672310000004</v>
      </c>
      <c r="O63" s="184" t="s">
        <v>0</v>
      </c>
    </row>
    <row r="64" spans="2:15">
      <c r="B64" s="47" t="s">
        <v>174</v>
      </c>
      <c r="C64" s="1" t="s">
        <v>182</v>
      </c>
      <c r="D64" s="1" t="s">
        <v>223</v>
      </c>
      <c r="E64" s="1" t="s">
        <v>177</v>
      </c>
      <c r="F64" s="1" t="s">
        <v>178</v>
      </c>
      <c r="G64" s="161">
        <v>44404.641840277778</v>
      </c>
      <c r="H64" s="161">
        <v>45125</v>
      </c>
      <c r="I64" s="1" t="s">
        <v>179</v>
      </c>
      <c r="J64" s="175">
        <v>104938.36</v>
      </c>
      <c r="K64" s="175">
        <v>99999.98</v>
      </c>
      <c r="L64" s="175">
        <v>100492.8271978696</v>
      </c>
      <c r="M64" s="175">
        <v>104938.36</v>
      </c>
      <c r="N64" s="175">
        <v>95.763672310000004</v>
      </c>
      <c r="O64" s="184" t="s">
        <v>0</v>
      </c>
    </row>
    <row r="65" spans="2:15">
      <c r="B65" s="47" t="s">
        <v>174</v>
      </c>
      <c r="C65" s="1" t="s">
        <v>182</v>
      </c>
      <c r="D65" s="1" t="s">
        <v>223</v>
      </c>
      <c r="E65" s="1" t="s">
        <v>177</v>
      </c>
      <c r="F65" s="1" t="s">
        <v>178</v>
      </c>
      <c r="G65" s="161">
        <v>44404.641875000001</v>
      </c>
      <c r="H65" s="161">
        <v>45125</v>
      </c>
      <c r="I65" s="1" t="s">
        <v>179</v>
      </c>
      <c r="J65" s="175">
        <v>104938.36</v>
      </c>
      <c r="K65" s="175">
        <v>99999.98</v>
      </c>
      <c r="L65" s="175">
        <v>100492.8271978696</v>
      </c>
      <c r="M65" s="175">
        <v>104938.36</v>
      </c>
      <c r="N65" s="175">
        <v>95.763672310000004</v>
      </c>
      <c r="O65" s="184" t="s">
        <v>0</v>
      </c>
    </row>
    <row r="66" spans="2:15">
      <c r="B66" s="47" t="s">
        <v>174</v>
      </c>
      <c r="C66" s="1" t="s">
        <v>182</v>
      </c>
      <c r="D66" s="1" t="s">
        <v>223</v>
      </c>
      <c r="E66" s="1" t="s">
        <v>177</v>
      </c>
      <c r="F66" s="1" t="s">
        <v>178</v>
      </c>
      <c r="G66" s="161">
        <v>44404.641886574078</v>
      </c>
      <c r="H66" s="161">
        <v>45125</v>
      </c>
      <c r="I66" s="1" t="s">
        <v>179</v>
      </c>
      <c r="J66" s="175">
        <v>104938.36</v>
      </c>
      <c r="K66" s="175">
        <v>99999.98</v>
      </c>
      <c r="L66" s="175">
        <v>100492.8271978696</v>
      </c>
      <c r="M66" s="175">
        <v>104938.36</v>
      </c>
      <c r="N66" s="175">
        <v>95.763672310000004</v>
      </c>
      <c r="O66" s="184" t="s">
        <v>0</v>
      </c>
    </row>
    <row r="67" spans="2:15">
      <c r="B67" s="47" t="s">
        <v>174</v>
      </c>
      <c r="C67" s="1" t="s">
        <v>182</v>
      </c>
      <c r="D67" s="1" t="s">
        <v>223</v>
      </c>
      <c r="E67" s="1" t="s">
        <v>177</v>
      </c>
      <c r="F67" s="1" t="s">
        <v>178</v>
      </c>
      <c r="G67" s="161">
        <v>44404.641909722224</v>
      </c>
      <c r="H67" s="161">
        <v>45125</v>
      </c>
      <c r="I67" s="1" t="s">
        <v>179</v>
      </c>
      <c r="J67" s="175">
        <v>104938.36</v>
      </c>
      <c r="K67" s="175">
        <v>99999.98</v>
      </c>
      <c r="L67" s="175">
        <v>100492.8271978696</v>
      </c>
      <c r="M67" s="175">
        <v>104938.36</v>
      </c>
      <c r="N67" s="175">
        <v>95.763672310000004</v>
      </c>
      <c r="O67" s="184" t="s">
        <v>0</v>
      </c>
    </row>
    <row r="68" spans="2:15">
      <c r="B68" s="47" t="s">
        <v>174</v>
      </c>
      <c r="C68" s="1" t="s">
        <v>182</v>
      </c>
      <c r="D68" s="1" t="s">
        <v>223</v>
      </c>
      <c r="E68" s="1" t="s">
        <v>177</v>
      </c>
      <c r="F68" s="1" t="s">
        <v>178</v>
      </c>
      <c r="G68" s="161">
        <v>44407.636504629627</v>
      </c>
      <c r="H68" s="161">
        <v>45127</v>
      </c>
      <c r="I68" s="1" t="s">
        <v>179</v>
      </c>
      <c r="J68" s="175">
        <v>104938.36</v>
      </c>
      <c r="K68" s="175">
        <v>100006.84</v>
      </c>
      <c r="L68" s="175">
        <v>100465.42299872159</v>
      </c>
      <c r="M68" s="175">
        <v>104938.36</v>
      </c>
      <c r="N68" s="175">
        <v>95.737557742199996</v>
      </c>
      <c r="O68" s="184" t="s">
        <v>0</v>
      </c>
    </row>
    <row r="69" spans="2:15">
      <c r="B69" s="47" t="s">
        <v>174</v>
      </c>
      <c r="C69" s="1" t="s">
        <v>182</v>
      </c>
      <c r="D69" s="1" t="s">
        <v>223</v>
      </c>
      <c r="E69" s="1" t="s">
        <v>177</v>
      </c>
      <c r="F69" s="1" t="s">
        <v>178</v>
      </c>
      <c r="G69" s="161">
        <v>44407.639039351852</v>
      </c>
      <c r="H69" s="161">
        <v>45127</v>
      </c>
      <c r="I69" s="1" t="s">
        <v>179</v>
      </c>
      <c r="J69" s="175">
        <v>104938.36</v>
      </c>
      <c r="K69" s="175">
        <v>100006.84</v>
      </c>
      <c r="L69" s="175">
        <v>100465.42299872159</v>
      </c>
      <c r="M69" s="175">
        <v>104938.36</v>
      </c>
      <c r="N69" s="175">
        <v>95.737557742199996</v>
      </c>
      <c r="O69" s="184" t="s">
        <v>0</v>
      </c>
    </row>
    <row r="70" spans="2:15">
      <c r="B70" s="47" t="s">
        <v>174</v>
      </c>
      <c r="C70" s="1" t="s">
        <v>182</v>
      </c>
      <c r="D70" s="1" t="s">
        <v>223</v>
      </c>
      <c r="E70" s="1" t="s">
        <v>177</v>
      </c>
      <c r="F70" s="1" t="s">
        <v>178</v>
      </c>
      <c r="G70" s="161">
        <v>44407.639085648152</v>
      </c>
      <c r="H70" s="161">
        <v>45127</v>
      </c>
      <c r="I70" s="1" t="s">
        <v>179</v>
      </c>
      <c r="J70" s="175">
        <v>104938.36</v>
      </c>
      <c r="K70" s="175">
        <v>100006.84</v>
      </c>
      <c r="L70" s="175">
        <v>100465.42299872159</v>
      </c>
      <c r="M70" s="175">
        <v>104938.36</v>
      </c>
      <c r="N70" s="175">
        <v>95.737557742199996</v>
      </c>
      <c r="O70" s="184" t="s">
        <v>0</v>
      </c>
    </row>
    <row r="71" spans="2:15">
      <c r="B71" s="47" t="s">
        <v>174</v>
      </c>
      <c r="C71" s="1" t="s">
        <v>182</v>
      </c>
      <c r="D71" s="1" t="s">
        <v>223</v>
      </c>
      <c r="E71" s="1" t="s">
        <v>177</v>
      </c>
      <c r="F71" s="1" t="s">
        <v>178</v>
      </c>
      <c r="G71" s="161">
        <v>44407.639085648152</v>
      </c>
      <c r="H71" s="161">
        <v>45127</v>
      </c>
      <c r="I71" s="1" t="s">
        <v>179</v>
      </c>
      <c r="J71" s="175">
        <v>104938.36</v>
      </c>
      <c r="K71" s="175">
        <v>100006.84</v>
      </c>
      <c r="L71" s="175">
        <v>100465.42299872159</v>
      </c>
      <c r="M71" s="175">
        <v>104938.36</v>
      </c>
      <c r="N71" s="175">
        <v>95.737557742199996</v>
      </c>
      <c r="O71" s="184" t="s">
        <v>0</v>
      </c>
    </row>
    <row r="72" spans="2:15">
      <c r="B72" s="47" t="s">
        <v>174</v>
      </c>
      <c r="C72" s="1" t="s">
        <v>182</v>
      </c>
      <c r="D72" s="1" t="s">
        <v>223</v>
      </c>
      <c r="E72" s="1" t="s">
        <v>177</v>
      </c>
      <c r="F72" s="1" t="s">
        <v>178</v>
      </c>
      <c r="G72" s="161">
        <v>44407.639097222222</v>
      </c>
      <c r="H72" s="161">
        <v>45127</v>
      </c>
      <c r="I72" s="1" t="s">
        <v>179</v>
      </c>
      <c r="J72" s="175">
        <v>104938.36</v>
      </c>
      <c r="K72" s="175">
        <v>100006.84</v>
      </c>
      <c r="L72" s="175">
        <v>100465.42299872159</v>
      </c>
      <c r="M72" s="175">
        <v>104938.36</v>
      </c>
      <c r="N72" s="175">
        <v>95.737557742199996</v>
      </c>
      <c r="O72" s="184" t="s">
        <v>0</v>
      </c>
    </row>
    <row r="73" spans="2:15">
      <c r="B73" s="47" t="s">
        <v>174</v>
      </c>
      <c r="C73" s="1" t="s">
        <v>182</v>
      </c>
      <c r="D73" s="1" t="s">
        <v>223</v>
      </c>
      <c r="E73" s="1" t="s">
        <v>177</v>
      </c>
      <c r="F73" s="1" t="s">
        <v>178</v>
      </c>
      <c r="G73" s="161">
        <v>44412.716053240743</v>
      </c>
      <c r="H73" s="161">
        <v>45133</v>
      </c>
      <c r="I73" s="1" t="s">
        <v>179</v>
      </c>
      <c r="J73" s="175">
        <v>104938.36</v>
      </c>
      <c r="K73" s="175">
        <v>99999.98</v>
      </c>
      <c r="L73" s="175">
        <v>100437.94685413501</v>
      </c>
      <c r="M73" s="175">
        <v>104938.36</v>
      </c>
      <c r="N73" s="175">
        <v>95.711374614700006</v>
      </c>
      <c r="O73" s="184" t="s">
        <v>0</v>
      </c>
    </row>
    <row r="74" spans="2:15">
      <c r="B74" s="47" t="s">
        <v>174</v>
      </c>
      <c r="C74" s="1" t="s">
        <v>182</v>
      </c>
      <c r="D74" s="1" t="s">
        <v>223</v>
      </c>
      <c r="E74" s="1" t="s">
        <v>177</v>
      </c>
      <c r="F74" s="1" t="s">
        <v>178</v>
      </c>
      <c r="G74" s="161">
        <v>44412.720752314817</v>
      </c>
      <c r="H74" s="161">
        <v>45133</v>
      </c>
      <c r="I74" s="1" t="s">
        <v>179</v>
      </c>
      <c r="J74" s="175">
        <v>104938.36</v>
      </c>
      <c r="K74" s="175">
        <v>99999.98</v>
      </c>
      <c r="L74" s="175">
        <v>100437.94685413501</v>
      </c>
      <c r="M74" s="175">
        <v>104938.36</v>
      </c>
      <c r="N74" s="175">
        <v>95.711374614700006</v>
      </c>
      <c r="O74" s="184" t="s">
        <v>0</v>
      </c>
    </row>
    <row r="75" spans="2:15">
      <c r="B75" s="47" t="s">
        <v>174</v>
      </c>
      <c r="C75" s="1" t="s">
        <v>182</v>
      </c>
      <c r="D75" s="1" t="s">
        <v>223</v>
      </c>
      <c r="E75" s="1" t="s">
        <v>177</v>
      </c>
      <c r="F75" s="1" t="s">
        <v>178</v>
      </c>
      <c r="G75" s="161">
        <v>44412.720763888894</v>
      </c>
      <c r="H75" s="161">
        <v>45133</v>
      </c>
      <c r="I75" s="1" t="s">
        <v>179</v>
      </c>
      <c r="J75" s="175">
        <v>104938.36</v>
      </c>
      <c r="K75" s="175">
        <v>99999.98</v>
      </c>
      <c r="L75" s="175">
        <v>100437.94685413501</v>
      </c>
      <c r="M75" s="175">
        <v>104938.36</v>
      </c>
      <c r="N75" s="175">
        <v>95.711374614700006</v>
      </c>
      <c r="O75" s="184" t="s">
        <v>0</v>
      </c>
    </row>
    <row r="76" spans="2:15">
      <c r="B76" s="47" t="s">
        <v>174</v>
      </c>
      <c r="C76" s="1" t="s">
        <v>182</v>
      </c>
      <c r="D76" s="1" t="s">
        <v>223</v>
      </c>
      <c r="E76" s="1" t="s">
        <v>177</v>
      </c>
      <c r="F76" s="1" t="s">
        <v>178</v>
      </c>
      <c r="G76" s="161">
        <v>44412.720775462971</v>
      </c>
      <c r="H76" s="161">
        <v>45133</v>
      </c>
      <c r="I76" s="1" t="s">
        <v>179</v>
      </c>
      <c r="J76" s="175">
        <v>104938.36</v>
      </c>
      <c r="K76" s="175">
        <v>99999.98</v>
      </c>
      <c r="L76" s="175">
        <v>100437.94685413501</v>
      </c>
      <c r="M76" s="175">
        <v>104938.36</v>
      </c>
      <c r="N76" s="175">
        <v>95.711374614700006</v>
      </c>
      <c r="O76" s="184" t="s">
        <v>0</v>
      </c>
    </row>
    <row r="77" spans="2:15">
      <c r="B77" s="47" t="s">
        <v>174</v>
      </c>
      <c r="C77" s="1" t="s">
        <v>182</v>
      </c>
      <c r="D77" s="1" t="s">
        <v>223</v>
      </c>
      <c r="E77" s="1" t="s">
        <v>177</v>
      </c>
      <c r="F77" s="1" t="s">
        <v>178</v>
      </c>
      <c r="G77" s="161">
        <v>44412.72078703704</v>
      </c>
      <c r="H77" s="161">
        <v>45133</v>
      </c>
      <c r="I77" s="1" t="s">
        <v>179</v>
      </c>
      <c r="J77" s="175">
        <v>104938.36</v>
      </c>
      <c r="K77" s="175">
        <v>99999.98</v>
      </c>
      <c r="L77" s="175">
        <v>100437.94685413501</v>
      </c>
      <c r="M77" s="175">
        <v>104938.36</v>
      </c>
      <c r="N77" s="175">
        <v>95.711374614700006</v>
      </c>
      <c r="O77" s="184" t="s">
        <v>0</v>
      </c>
    </row>
    <row r="78" spans="2:15">
      <c r="B78" s="47" t="s">
        <v>174</v>
      </c>
      <c r="C78" s="1" t="s">
        <v>182</v>
      </c>
      <c r="D78" s="1" t="s">
        <v>223</v>
      </c>
      <c r="E78" s="1" t="s">
        <v>177</v>
      </c>
      <c r="F78" s="1" t="s">
        <v>178</v>
      </c>
      <c r="G78" s="161">
        <v>44412.720798611117</v>
      </c>
      <c r="H78" s="161">
        <v>45133</v>
      </c>
      <c r="I78" s="1" t="s">
        <v>179</v>
      </c>
      <c r="J78" s="175">
        <v>104938.36</v>
      </c>
      <c r="K78" s="175">
        <v>99999.98</v>
      </c>
      <c r="L78" s="175">
        <v>100437.94685413501</v>
      </c>
      <c r="M78" s="175">
        <v>104938.36</v>
      </c>
      <c r="N78" s="175">
        <v>95.711374614700006</v>
      </c>
      <c r="O78" s="184" t="s">
        <v>0</v>
      </c>
    </row>
    <row r="79" spans="2:15">
      <c r="B79" s="47" t="s">
        <v>174</v>
      </c>
      <c r="C79" s="1" t="s">
        <v>182</v>
      </c>
      <c r="D79" s="1" t="s">
        <v>223</v>
      </c>
      <c r="E79" s="1" t="s">
        <v>177</v>
      </c>
      <c r="F79" s="1" t="s">
        <v>178</v>
      </c>
      <c r="G79" s="161">
        <v>44424.548078703701</v>
      </c>
      <c r="H79" s="161">
        <v>45142</v>
      </c>
      <c r="I79" s="1" t="s">
        <v>179</v>
      </c>
      <c r="J79" s="175">
        <v>262345.89</v>
      </c>
      <c r="K79" s="175">
        <v>250051.22</v>
      </c>
      <c r="L79" s="175">
        <v>250923.51648504299</v>
      </c>
      <c r="M79" s="175">
        <v>262345.89</v>
      </c>
      <c r="N79" s="175">
        <v>95.646063479399999</v>
      </c>
      <c r="O79" s="184" t="s">
        <v>0</v>
      </c>
    </row>
    <row r="80" spans="2:15">
      <c r="B80" s="47" t="s">
        <v>174</v>
      </c>
      <c r="C80" s="1" t="s">
        <v>182</v>
      </c>
      <c r="D80" s="1" t="s">
        <v>223</v>
      </c>
      <c r="E80" s="1" t="s">
        <v>177</v>
      </c>
      <c r="F80" s="1" t="s">
        <v>178</v>
      </c>
      <c r="G80" s="161">
        <v>44425.451423611106</v>
      </c>
      <c r="H80" s="161">
        <v>45145</v>
      </c>
      <c r="I80" s="1" t="s">
        <v>179</v>
      </c>
      <c r="J80" s="175">
        <v>131172.95000000001</v>
      </c>
      <c r="K80" s="175">
        <v>125008.54</v>
      </c>
      <c r="L80" s="175">
        <v>125444.6131292061</v>
      </c>
      <c r="M80" s="175">
        <v>131172.95000000001</v>
      </c>
      <c r="N80" s="175">
        <v>95.632989217100004</v>
      </c>
      <c r="O80" s="184" t="s">
        <v>0</v>
      </c>
    </row>
    <row r="81" spans="2:15">
      <c r="B81" s="47" t="s">
        <v>174</v>
      </c>
      <c r="C81" s="1" t="s">
        <v>182</v>
      </c>
      <c r="D81" s="1" t="s">
        <v>223</v>
      </c>
      <c r="E81" s="1" t="s">
        <v>177</v>
      </c>
      <c r="F81" s="1" t="s">
        <v>178</v>
      </c>
      <c r="G81" s="161">
        <v>44425.451435185183</v>
      </c>
      <c r="H81" s="161">
        <v>45145</v>
      </c>
      <c r="I81" s="1" t="s">
        <v>179</v>
      </c>
      <c r="J81" s="175">
        <v>131172.95000000001</v>
      </c>
      <c r="K81" s="175">
        <v>125008.54</v>
      </c>
      <c r="L81" s="175">
        <v>125444.6131292061</v>
      </c>
      <c r="M81" s="175">
        <v>131172.95000000001</v>
      </c>
      <c r="N81" s="175">
        <v>95.632989217100004</v>
      </c>
      <c r="O81" s="184" t="s">
        <v>0</v>
      </c>
    </row>
    <row r="82" spans="2:15">
      <c r="B82" s="47" t="s">
        <v>174</v>
      </c>
      <c r="C82" s="1" t="s">
        <v>182</v>
      </c>
      <c r="D82" s="1" t="s">
        <v>223</v>
      </c>
      <c r="E82" s="1" t="s">
        <v>177</v>
      </c>
      <c r="F82" s="1" t="s">
        <v>178</v>
      </c>
      <c r="G82" s="161">
        <v>44425.451446759253</v>
      </c>
      <c r="H82" s="161">
        <v>45145</v>
      </c>
      <c r="I82" s="1" t="s">
        <v>179</v>
      </c>
      <c r="J82" s="175">
        <v>131172.95000000001</v>
      </c>
      <c r="K82" s="175">
        <v>125008.54</v>
      </c>
      <c r="L82" s="175">
        <v>125444.6131292061</v>
      </c>
      <c r="M82" s="175">
        <v>131172.95000000001</v>
      </c>
      <c r="N82" s="175">
        <v>95.632989217100004</v>
      </c>
      <c r="O82" s="184" t="s">
        <v>0</v>
      </c>
    </row>
    <row r="83" spans="2:15">
      <c r="B83" s="47" t="s">
        <v>174</v>
      </c>
      <c r="C83" s="1" t="s">
        <v>182</v>
      </c>
      <c r="D83" s="1" t="s">
        <v>223</v>
      </c>
      <c r="E83" s="1" t="s">
        <v>177</v>
      </c>
      <c r="F83" s="1" t="s">
        <v>178</v>
      </c>
      <c r="G83" s="161">
        <v>44574.419259259259</v>
      </c>
      <c r="H83" s="161">
        <v>45173</v>
      </c>
      <c r="I83" s="1" t="s">
        <v>179</v>
      </c>
      <c r="J83" s="175">
        <v>210183.56</v>
      </c>
      <c r="K83" s="175">
        <v>200500.38</v>
      </c>
      <c r="L83" s="175">
        <v>200387.0584384278</v>
      </c>
      <c r="M83" s="175">
        <v>210183.56</v>
      </c>
      <c r="N83" s="175">
        <v>95.339073350199996</v>
      </c>
      <c r="O83" s="184" t="s">
        <v>0</v>
      </c>
    </row>
    <row r="84" spans="2:15">
      <c r="B84" s="47" t="s">
        <v>174</v>
      </c>
      <c r="C84" s="1" t="s">
        <v>182</v>
      </c>
      <c r="D84" s="1" t="s">
        <v>223</v>
      </c>
      <c r="E84" s="1" t="s">
        <v>177</v>
      </c>
      <c r="F84" s="1" t="s">
        <v>178</v>
      </c>
      <c r="G84" s="161">
        <v>44574.423391203702</v>
      </c>
      <c r="H84" s="161">
        <v>45173</v>
      </c>
      <c r="I84" s="1" t="s">
        <v>179</v>
      </c>
      <c r="J84" s="175">
        <v>210183.56</v>
      </c>
      <c r="K84" s="175">
        <v>200500.38</v>
      </c>
      <c r="L84" s="175">
        <v>200387.0584384278</v>
      </c>
      <c r="M84" s="175">
        <v>210183.56</v>
      </c>
      <c r="N84" s="175">
        <v>95.339073350199996</v>
      </c>
      <c r="O84" s="184" t="s">
        <v>0</v>
      </c>
    </row>
    <row r="85" spans="2:15">
      <c r="B85" s="47" t="s">
        <v>174</v>
      </c>
      <c r="C85" s="1" t="s">
        <v>182</v>
      </c>
      <c r="D85" s="1" t="s">
        <v>223</v>
      </c>
      <c r="E85" s="1" t="s">
        <v>177</v>
      </c>
      <c r="F85" s="1" t="s">
        <v>178</v>
      </c>
      <c r="G85" s="161">
        <v>44574.423414351848</v>
      </c>
      <c r="H85" s="161">
        <v>45173</v>
      </c>
      <c r="I85" s="1" t="s">
        <v>179</v>
      </c>
      <c r="J85" s="175">
        <v>210183.56</v>
      </c>
      <c r="K85" s="175">
        <v>200500.38</v>
      </c>
      <c r="L85" s="175">
        <v>200387.0584384278</v>
      </c>
      <c r="M85" s="175">
        <v>210183.56</v>
      </c>
      <c r="N85" s="175">
        <v>95.339073350199996</v>
      </c>
      <c r="O85" s="184" t="s">
        <v>0</v>
      </c>
    </row>
    <row r="86" spans="2:15">
      <c r="B86" s="47" t="s">
        <v>174</v>
      </c>
      <c r="C86" s="1" t="s">
        <v>182</v>
      </c>
      <c r="D86" s="1" t="s">
        <v>223</v>
      </c>
      <c r="E86" s="1" t="s">
        <v>177</v>
      </c>
      <c r="F86" s="1" t="s">
        <v>178</v>
      </c>
      <c r="G86" s="161">
        <v>44574.423425925925</v>
      </c>
      <c r="H86" s="161">
        <v>45173</v>
      </c>
      <c r="I86" s="1" t="s">
        <v>179</v>
      </c>
      <c r="J86" s="175">
        <v>210183.56</v>
      </c>
      <c r="K86" s="175">
        <v>200500.38</v>
      </c>
      <c r="L86" s="175">
        <v>200387.0584384278</v>
      </c>
      <c r="M86" s="175">
        <v>210183.56</v>
      </c>
      <c r="N86" s="175">
        <v>95.339073350199996</v>
      </c>
      <c r="O86" s="184" t="s">
        <v>0</v>
      </c>
    </row>
    <row r="87" spans="2:15">
      <c r="B87" s="47" t="s">
        <v>174</v>
      </c>
      <c r="C87" s="1" t="s">
        <v>182</v>
      </c>
      <c r="D87" s="1" t="s">
        <v>223</v>
      </c>
      <c r="E87" s="1" t="s">
        <v>177</v>
      </c>
      <c r="F87" s="1" t="s">
        <v>178</v>
      </c>
      <c r="G87" s="161">
        <v>44574.423449074071</v>
      </c>
      <c r="H87" s="161">
        <v>45173</v>
      </c>
      <c r="I87" s="1" t="s">
        <v>179</v>
      </c>
      <c r="J87" s="175">
        <v>210183.56</v>
      </c>
      <c r="K87" s="175">
        <v>200500.38</v>
      </c>
      <c r="L87" s="175">
        <v>200387.0584384278</v>
      </c>
      <c r="M87" s="175">
        <v>210183.56</v>
      </c>
      <c r="N87" s="175">
        <v>95.339073350199996</v>
      </c>
      <c r="O87" s="184" t="s">
        <v>0</v>
      </c>
    </row>
    <row r="88" spans="2:15">
      <c r="B88" s="47" t="s">
        <v>174</v>
      </c>
      <c r="C88" s="1" t="s">
        <v>182</v>
      </c>
      <c r="D88" s="1" t="s">
        <v>223</v>
      </c>
      <c r="E88" s="1" t="s">
        <v>177</v>
      </c>
      <c r="F88" s="1" t="s">
        <v>178</v>
      </c>
      <c r="G88" s="161">
        <v>44589.403483796297</v>
      </c>
      <c r="H88" s="161">
        <v>45177</v>
      </c>
      <c r="I88" s="1" t="s">
        <v>179</v>
      </c>
      <c r="J88" s="175">
        <v>210199.73</v>
      </c>
      <c r="K88" s="175">
        <v>200694.15</v>
      </c>
      <c r="L88" s="175">
        <v>200306.45940182809</v>
      </c>
      <c r="M88" s="175">
        <v>210199.73</v>
      </c>
      <c r="N88" s="175">
        <v>95.293395192199995</v>
      </c>
      <c r="O88" s="184" t="s">
        <v>0</v>
      </c>
    </row>
    <row r="89" spans="2:15">
      <c r="B89" s="47" t="s">
        <v>174</v>
      </c>
      <c r="C89" s="1" t="s">
        <v>182</v>
      </c>
      <c r="D89" s="1" t="s">
        <v>223</v>
      </c>
      <c r="E89" s="1" t="s">
        <v>177</v>
      </c>
      <c r="F89" s="1" t="s">
        <v>178</v>
      </c>
      <c r="G89" s="161">
        <v>44589.409074074079</v>
      </c>
      <c r="H89" s="161">
        <v>45177</v>
      </c>
      <c r="I89" s="1" t="s">
        <v>179</v>
      </c>
      <c r="J89" s="175">
        <v>210199.73</v>
      </c>
      <c r="K89" s="175">
        <v>200694.15</v>
      </c>
      <c r="L89" s="175">
        <v>200306.45940182809</v>
      </c>
      <c r="M89" s="175">
        <v>210199.73</v>
      </c>
      <c r="N89" s="175">
        <v>95.293395192199995</v>
      </c>
      <c r="O89" s="184" t="s">
        <v>0</v>
      </c>
    </row>
    <row r="90" spans="2:15">
      <c r="B90" s="47" t="s">
        <v>174</v>
      </c>
      <c r="C90" s="1" t="s">
        <v>182</v>
      </c>
      <c r="D90" s="1" t="s">
        <v>223</v>
      </c>
      <c r="E90" s="1" t="s">
        <v>177</v>
      </c>
      <c r="F90" s="1" t="s">
        <v>178</v>
      </c>
      <c r="G90" s="161">
        <v>44589.409120370372</v>
      </c>
      <c r="H90" s="161">
        <v>45177</v>
      </c>
      <c r="I90" s="1" t="s">
        <v>179</v>
      </c>
      <c r="J90" s="175">
        <v>210199.73</v>
      </c>
      <c r="K90" s="175">
        <v>200694.15</v>
      </c>
      <c r="L90" s="175">
        <v>200306.45940182809</v>
      </c>
      <c r="M90" s="175">
        <v>210199.73</v>
      </c>
      <c r="N90" s="175">
        <v>95.293395192199995</v>
      </c>
      <c r="O90" s="184" t="s">
        <v>0</v>
      </c>
    </row>
    <row r="91" spans="2:15">
      <c r="B91" s="47" t="s">
        <v>174</v>
      </c>
      <c r="C91" s="1" t="s">
        <v>182</v>
      </c>
      <c r="D91" s="1" t="s">
        <v>223</v>
      </c>
      <c r="E91" s="1" t="s">
        <v>177</v>
      </c>
      <c r="F91" s="1" t="s">
        <v>178</v>
      </c>
      <c r="G91" s="161">
        <v>44589.409143518518</v>
      </c>
      <c r="H91" s="161">
        <v>45177</v>
      </c>
      <c r="I91" s="1" t="s">
        <v>179</v>
      </c>
      <c r="J91" s="175">
        <v>210199.73</v>
      </c>
      <c r="K91" s="175">
        <v>200694.15</v>
      </c>
      <c r="L91" s="175">
        <v>200306.45940182809</v>
      </c>
      <c r="M91" s="175">
        <v>210199.73</v>
      </c>
      <c r="N91" s="175">
        <v>95.293395192199995</v>
      </c>
      <c r="O91" s="184" t="s">
        <v>0</v>
      </c>
    </row>
    <row r="92" spans="2:15">
      <c r="B92" s="47" t="s">
        <v>174</v>
      </c>
      <c r="C92" s="1" t="s">
        <v>182</v>
      </c>
      <c r="D92" s="1" t="s">
        <v>223</v>
      </c>
      <c r="E92" s="1" t="s">
        <v>177</v>
      </c>
      <c r="F92" s="1" t="s">
        <v>178</v>
      </c>
      <c r="G92" s="161">
        <v>44589.409166666672</v>
      </c>
      <c r="H92" s="161">
        <v>45177</v>
      </c>
      <c r="I92" s="1" t="s">
        <v>179</v>
      </c>
      <c r="J92" s="175">
        <v>210199.73</v>
      </c>
      <c r="K92" s="175">
        <v>200694.15</v>
      </c>
      <c r="L92" s="175">
        <v>200306.45940182809</v>
      </c>
      <c r="M92" s="175">
        <v>210199.73</v>
      </c>
      <c r="N92" s="175">
        <v>95.293395192199995</v>
      </c>
      <c r="O92" s="184" t="s">
        <v>0</v>
      </c>
    </row>
    <row r="93" spans="2:15">
      <c r="B93" s="47" t="s">
        <v>174</v>
      </c>
      <c r="C93" s="1" t="s">
        <v>182</v>
      </c>
      <c r="D93" s="1" t="s">
        <v>223</v>
      </c>
      <c r="E93" s="1" t="s">
        <v>177</v>
      </c>
      <c r="F93" s="1" t="s">
        <v>178</v>
      </c>
      <c r="G93" s="161">
        <v>44635.513009259259</v>
      </c>
      <c r="H93" s="161">
        <v>45138</v>
      </c>
      <c r="I93" s="1" t="s">
        <v>179</v>
      </c>
      <c r="J93" s="175">
        <v>259229.45</v>
      </c>
      <c r="K93" s="175">
        <v>250615.4</v>
      </c>
      <c r="L93" s="175">
        <v>251009.1570593701</v>
      </c>
      <c r="M93" s="175">
        <v>259229.45</v>
      </c>
      <c r="N93" s="175">
        <v>96.828950977399998</v>
      </c>
      <c r="O93" s="184" t="s">
        <v>0</v>
      </c>
    </row>
    <row r="94" spans="2:15">
      <c r="B94" s="47" t="s">
        <v>174</v>
      </c>
      <c r="C94" s="1" t="s">
        <v>182</v>
      </c>
      <c r="D94" s="1" t="s">
        <v>223</v>
      </c>
      <c r="E94" s="1" t="s">
        <v>177</v>
      </c>
      <c r="F94" s="1" t="s">
        <v>178</v>
      </c>
      <c r="G94" s="161">
        <v>44635.515520833331</v>
      </c>
      <c r="H94" s="161">
        <v>45138</v>
      </c>
      <c r="I94" s="1" t="s">
        <v>179</v>
      </c>
      <c r="J94" s="175">
        <v>259229.45</v>
      </c>
      <c r="K94" s="175">
        <v>250615.4</v>
      </c>
      <c r="L94" s="175">
        <v>251009.1570593701</v>
      </c>
      <c r="M94" s="175">
        <v>259229.45</v>
      </c>
      <c r="N94" s="175">
        <v>96.828950977399998</v>
      </c>
      <c r="O94" s="184" t="s">
        <v>0</v>
      </c>
    </row>
    <row r="95" spans="2:15">
      <c r="B95" s="47" t="s">
        <v>174</v>
      </c>
      <c r="C95" s="1" t="s">
        <v>182</v>
      </c>
      <c r="D95" s="1" t="s">
        <v>223</v>
      </c>
      <c r="E95" s="1" t="s">
        <v>177</v>
      </c>
      <c r="F95" s="1" t="s">
        <v>178</v>
      </c>
      <c r="G95" s="161">
        <v>44636.431550925918</v>
      </c>
      <c r="H95" s="161">
        <v>45142</v>
      </c>
      <c r="I95" s="1" t="s">
        <v>179</v>
      </c>
      <c r="J95" s="175">
        <v>259263.69</v>
      </c>
      <c r="K95" s="175">
        <v>250598.48</v>
      </c>
      <c r="L95" s="175">
        <v>250923.65683116051</v>
      </c>
      <c r="M95" s="175">
        <v>259263.69</v>
      </c>
      <c r="N95" s="175">
        <v>96.783185038799999</v>
      </c>
      <c r="O95" s="184" t="s">
        <v>0</v>
      </c>
    </row>
    <row r="96" spans="2:15">
      <c r="B96" s="47" t="s">
        <v>174</v>
      </c>
      <c r="C96" s="1" t="s">
        <v>182</v>
      </c>
      <c r="D96" s="1" t="s">
        <v>223</v>
      </c>
      <c r="E96" s="1" t="s">
        <v>177</v>
      </c>
      <c r="F96" s="1" t="s">
        <v>178</v>
      </c>
      <c r="G96" s="161">
        <v>44753.515057870369</v>
      </c>
      <c r="H96" s="161">
        <v>45145</v>
      </c>
      <c r="I96" s="1" t="s">
        <v>179</v>
      </c>
      <c r="J96" s="175">
        <v>128861.31</v>
      </c>
      <c r="K96" s="175">
        <v>125504.73</v>
      </c>
      <c r="L96" s="175">
        <v>125444.68766443391</v>
      </c>
      <c r="M96" s="175">
        <v>128861.31</v>
      </c>
      <c r="N96" s="175">
        <v>97.348604995900004</v>
      </c>
      <c r="O96" s="184" t="s">
        <v>0</v>
      </c>
    </row>
    <row r="97" spans="2:15">
      <c r="B97" s="47" t="s">
        <v>174</v>
      </c>
      <c r="C97" s="1" t="s">
        <v>182</v>
      </c>
      <c r="D97" s="1" t="s">
        <v>223</v>
      </c>
      <c r="E97" s="1" t="s">
        <v>177</v>
      </c>
      <c r="F97" s="1" t="s">
        <v>178</v>
      </c>
      <c r="G97" s="161">
        <v>44785.497488425928</v>
      </c>
      <c r="H97" s="161">
        <v>45133</v>
      </c>
      <c r="I97" s="1" t="s">
        <v>179</v>
      </c>
      <c r="J97" s="175">
        <v>102458.9</v>
      </c>
      <c r="K97" s="175">
        <v>100075.26</v>
      </c>
      <c r="L97" s="175">
        <v>100438.003920947</v>
      </c>
      <c r="M97" s="175">
        <v>102458.9</v>
      </c>
      <c r="N97" s="175">
        <v>98.027603186199997</v>
      </c>
      <c r="O97" s="184" t="s">
        <v>0</v>
      </c>
    </row>
    <row r="98" spans="2:15">
      <c r="B98" s="47" t="s">
        <v>174</v>
      </c>
      <c r="C98" s="1" t="s">
        <v>182</v>
      </c>
      <c r="D98" s="1" t="s">
        <v>223</v>
      </c>
      <c r="E98" s="1" t="s">
        <v>177</v>
      </c>
      <c r="F98" s="1" t="s">
        <v>178</v>
      </c>
      <c r="G98" s="161">
        <v>44785.499097222222</v>
      </c>
      <c r="H98" s="161">
        <v>45133</v>
      </c>
      <c r="I98" s="1" t="s">
        <v>179</v>
      </c>
      <c r="J98" s="175">
        <v>102458.9</v>
      </c>
      <c r="K98" s="175">
        <v>100075.26</v>
      </c>
      <c r="L98" s="175">
        <v>100438.003920947</v>
      </c>
      <c r="M98" s="175">
        <v>102458.9</v>
      </c>
      <c r="N98" s="175">
        <v>98.027603186199997</v>
      </c>
      <c r="O98" s="184" t="s">
        <v>0</v>
      </c>
    </row>
    <row r="99" spans="2:15">
      <c r="B99" s="47" t="s">
        <v>174</v>
      </c>
      <c r="C99" s="1" t="s">
        <v>182</v>
      </c>
      <c r="D99" s="1" t="s">
        <v>223</v>
      </c>
      <c r="E99" s="1" t="s">
        <v>177</v>
      </c>
      <c r="F99" s="1" t="s">
        <v>178</v>
      </c>
      <c r="G99" s="161">
        <v>44785.499120370376</v>
      </c>
      <c r="H99" s="161">
        <v>45133</v>
      </c>
      <c r="I99" s="1" t="s">
        <v>179</v>
      </c>
      <c r="J99" s="175">
        <v>102458.9</v>
      </c>
      <c r="K99" s="175">
        <v>100075.26</v>
      </c>
      <c r="L99" s="175">
        <v>100438.003920947</v>
      </c>
      <c r="M99" s="175">
        <v>102458.9</v>
      </c>
      <c r="N99" s="175">
        <v>98.027603186199997</v>
      </c>
      <c r="O99" s="184" t="s">
        <v>0</v>
      </c>
    </row>
    <row r="100" spans="2:15">
      <c r="B100" s="47" t="s">
        <v>174</v>
      </c>
      <c r="C100" s="1" t="s">
        <v>182</v>
      </c>
      <c r="D100" s="1" t="s">
        <v>223</v>
      </c>
      <c r="E100" s="1" t="s">
        <v>177</v>
      </c>
      <c r="F100" s="1" t="s">
        <v>178</v>
      </c>
      <c r="G100" s="161">
        <v>44785.499131944445</v>
      </c>
      <c r="H100" s="161">
        <v>45133</v>
      </c>
      <c r="I100" s="1" t="s">
        <v>179</v>
      </c>
      <c r="J100" s="175">
        <v>102458.9</v>
      </c>
      <c r="K100" s="175">
        <v>100075.26</v>
      </c>
      <c r="L100" s="175">
        <v>100438.003920947</v>
      </c>
      <c r="M100" s="175">
        <v>102458.9</v>
      </c>
      <c r="N100" s="175">
        <v>98.027603186199997</v>
      </c>
      <c r="O100" s="184" t="s">
        <v>0</v>
      </c>
    </row>
    <row r="101" spans="2:15">
      <c r="B101" s="47" t="s">
        <v>213</v>
      </c>
      <c r="C101" s="1" t="s">
        <v>182</v>
      </c>
      <c r="D101" s="1" t="s">
        <v>223</v>
      </c>
      <c r="E101" s="1" t="s">
        <v>177</v>
      </c>
      <c r="F101" s="1" t="s">
        <v>178</v>
      </c>
      <c r="G101" s="161">
        <v>44812.703819444447</v>
      </c>
      <c r="H101" s="161">
        <v>45040</v>
      </c>
      <c r="I101" s="1" t="s">
        <v>179</v>
      </c>
      <c r="J101" s="175">
        <v>336100.44</v>
      </c>
      <c r="K101" s="175">
        <v>326953.83</v>
      </c>
      <c r="L101" s="175">
        <v>320564.26088136248</v>
      </c>
      <c r="M101" s="175">
        <v>336100.44</v>
      </c>
      <c r="N101" s="175">
        <v>95.377518958699994</v>
      </c>
      <c r="O101" s="184" t="s">
        <v>0</v>
      </c>
    </row>
    <row r="102" spans="2:15">
      <c r="B102" s="47" t="s">
        <v>214</v>
      </c>
      <c r="C102" s="1" t="s">
        <v>182</v>
      </c>
      <c r="D102" s="1" t="s">
        <v>223</v>
      </c>
      <c r="E102" s="1" t="s">
        <v>177</v>
      </c>
      <c r="F102" s="1" t="s">
        <v>178</v>
      </c>
      <c r="G102" s="161">
        <v>44846.39063657407</v>
      </c>
      <c r="H102" s="161">
        <v>45386</v>
      </c>
      <c r="I102" s="1" t="s">
        <v>179</v>
      </c>
      <c r="J102" s="175">
        <v>547345.91</v>
      </c>
      <c r="K102" s="175">
        <v>532013</v>
      </c>
      <c r="L102" s="175">
        <v>526552.16551668919</v>
      </c>
      <c r="M102" s="175">
        <v>547345.91</v>
      </c>
      <c r="N102" s="175">
        <v>96.200986596700005</v>
      </c>
      <c r="O102" s="184" t="s">
        <v>218</v>
      </c>
    </row>
    <row r="103" spans="2:15">
      <c r="B103" s="47" t="s">
        <v>213</v>
      </c>
      <c r="C103" s="1" t="s">
        <v>182</v>
      </c>
      <c r="D103" s="1" t="s">
        <v>223</v>
      </c>
      <c r="E103" s="1" t="s">
        <v>177</v>
      </c>
      <c r="F103" s="1" t="s">
        <v>178</v>
      </c>
      <c r="G103" s="161">
        <v>44897.633738425924</v>
      </c>
      <c r="H103" s="161">
        <v>45071</v>
      </c>
      <c r="I103" s="1" t="s">
        <v>179</v>
      </c>
      <c r="J103" s="175">
        <v>38298.550000000003</v>
      </c>
      <c r="K103" s="175">
        <v>37063.86</v>
      </c>
      <c r="L103" s="175">
        <v>37266.8426424551</v>
      </c>
      <c r="M103" s="175">
        <v>38298.550000000003</v>
      </c>
      <c r="N103" s="175">
        <v>97.306145121599997</v>
      </c>
      <c r="O103" s="184" t="s">
        <v>0</v>
      </c>
    </row>
    <row r="104" spans="2:15">
      <c r="B104" s="47" t="s">
        <v>174</v>
      </c>
      <c r="C104" s="1" t="s">
        <v>183</v>
      </c>
      <c r="D104" s="1" t="s">
        <v>223</v>
      </c>
      <c r="E104" s="1" t="s">
        <v>177</v>
      </c>
      <c r="F104" s="1" t="s">
        <v>178</v>
      </c>
      <c r="G104" s="161">
        <v>44260.60464120371</v>
      </c>
      <c r="H104" s="161">
        <v>44984</v>
      </c>
      <c r="I104" s="1" t="s">
        <v>179</v>
      </c>
      <c r="J104" s="175">
        <v>109147.95</v>
      </c>
      <c r="K104" s="175">
        <v>101167.4</v>
      </c>
      <c r="L104" s="175">
        <v>100484.2026732555</v>
      </c>
      <c r="M104" s="175">
        <v>109147.95</v>
      </c>
      <c r="N104" s="175">
        <v>92.062381999199999</v>
      </c>
      <c r="O104" s="184" t="s">
        <v>0</v>
      </c>
    </row>
    <row r="105" spans="2:15">
      <c r="B105" s="47" t="s">
        <v>174</v>
      </c>
      <c r="C105" s="1" t="s">
        <v>183</v>
      </c>
      <c r="D105" s="1" t="s">
        <v>223</v>
      </c>
      <c r="E105" s="1" t="s">
        <v>177</v>
      </c>
      <c r="F105" s="1" t="s">
        <v>178</v>
      </c>
      <c r="G105" s="161">
        <v>44260.605127314811</v>
      </c>
      <c r="H105" s="161">
        <v>44984</v>
      </c>
      <c r="I105" s="1" t="s">
        <v>179</v>
      </c>
      <c r="J105" s="175">
        <v>109147.95</v>
      </c>
      <c r="K105" s="175">
        <v>101167.4</v>
      </c>
      <c r="L105" s="175">
        <v>100484.2026732555</v>
      </c>
      <c r="M105" s="175">
        <v>109147.95</v>
      </c>
      <c r="N105" s="175">
        <v>92.062381999199999</v>
      </c>
      <c r="O105" s="184" t="s">
        <v>0</v>
      </c>
    </row>
    <row r="106" spans="2:15">
      <c r="B106" s="47" t="s">
        <v>174</v>
      </c>
      <c r="C106" s="1" t="s">
        <v>183</v>
      </c>
      <c r="D106" s="1" t="s">
        <v>223</v>
      </c>
      <c r="E106" s="1" t="s">
        <v>177</v>
      </c>
      <c r="F106" s="1" t="s">
        <v>178</v>
      </c>
      <c r="G106" s="161">
        <v>44260.605474537035</v>
      </c>
      <c r="H106" s="161">
        <v>44984</v>
      </c>
      <c r="I106" s="1" t="s">
        <v>179</v>
      </c>
      <c r="J106" s="175">
        <v>109147.95</v>
      </c>
      <c r="K106" s="175">
        <v>101167.4</v>
      </c>
      <c r="L106" s="175">
        <v>100484.2026732555</v>
      </c>
      <c r="M106" s="175">
        <v>109147.95</v>
      </c>
      <c r="N106" s="175">
        <v>92.062381999199999</v>
      </c>
      <c r="O106" s="184" t="s">
        <v>0</v>
      </c>
    </row>
    <row r="107" spans="2:15">
      <c r="B107" s="47" t="s">
        <v>174</v>
      </c>
      <c r="C107" s="1" t="s">
        <v>183</v>
      </c>
      <c r="D107" s="1" t="s">
        <v>223</v>
      </c>
      <c r="E107" s="1" t="s">
        <v>177</v>
      </c>
      <c r="F107" s="1" t="s">
        <v>178</v>
      </c>
      <c r="G107" s="161">
        <v>44260.605763888889</v>
      </c>
      <c r="H107" s="161">
        <v>44984</v>
      </c>
      <c r="I107" s="1" t="s">
        <v>179</v>
      </c>
      <c r="J107" s="175">
        <v>109147.95</v>
      </c>
      <c r="K107" s="175">
        <v>101167.4</v>
      </c>
      <c r="L107" s="175">
        <v>100484.2026732555</v>
      </c>
      <c r="M107" s="175">
        <v>109147.95</v>
      </c>
      <c r="N107" s="175">
        <v>92.062381999199999</v>
      </c>
      <c r="O107" s="184" t="s">
        <v>0</v>
      </c>
    </row>
    <row r="108" spans="2:15">
      <c r="B108" s="47" t="s">
        <v>174</v>
      </c>
      <c r="C108" s="1" t="s">
        <v>183</v>
      </c>
      <c r="D108" s="1" t="s">
        <v>223</v>
      </c>
      <c r="E108" s="1" t="s">
        <v>177</v>
      </c>
      <c r="F108" s="1" t="s">
        <v>178</v>
      </c>
      <c r="G108" s="161">
        <v>44260.609143518515</v>
      </c>
      <c r="H108" s="161">
        <v>44984</v>
      </c>
      <c r="I108" s="1" t="s">
        <v>179</v>
      </c>
      <c r="J108" s="175">
        <v>54573.97</v>
      </c>
      <c r="K108" s="175">
        <v>50583.69</v>
      </c>
      <c r="L108" s="175">
        <v>50242.095922601198</v>
      </c>
      <c r="M108" s="175">
        <v>54573.97</v>
      </c>
      <c r="N108" s="175">
        <v>92.062380513299999</v>
      </c>
      <c r="O108" s="184" t="s">
        <v>0</v>
      </c>
    </row>
    <row r="109" spans="2:15">
      <c r="B109" s="47" t="s">
        <v>174</v>
      </c>
      <c r="C109" s="1" t="s">
        <v>183</v>
      </c>
      <c r="D109" s="1" t="s">
        <v>223</v>
      </c>
      <c r="E109" s="1" t="s">
        <v>177</v>
      </c>
      <c r="F109" s="1" t="s">
        <v>178</v>
      </c>
      <c r="G109" s="161">
        <v>44260.609548611108</v>
      </c>
      <c r="H109" s="161">
        <v>44984</v>
      </c>
      <c r="I109" s="1" t="s">
        <v>179</v>
      </c>
      <c r="J109" s="175">
        <v>54573.97</v>
      </c>
      <c r="K109" s="175">
        <v>50583.69</v>
      </c>
      <c r="L109" s="175">
        <v>50242.095922601198</v>
      </c>
      <c r="M109" s="175">
        <v>54573.97</v>
      </c>
      <c r="N109" s="175">
        <v>92.062380513299999</v>
      </c>
      <c r="O109" s="184" t="s">
        <v>0</v>
      </c>
    </row>
    <row r="110" spans="2:15">
      <c r="B110" s="47" t="s">
        <v>213</v>
      </c>
      <c r="C110" s="1" t="s">
        <v>183</v>
      </c>
      <c r="D110" s="1" t="s">
        <v>223</v>
      </c>
      <c r="E110" s="1" t="s">
        <v>177</v>
      </c>
      <c r="F110" s="1" t="s">
        <v>178</v>
      </c>
      <c r="G110" s="161">
        <v>44272.599537037044</v>
      </c>
      <c r="H110" s="161">
        <v>46829</v>
      </c>
      <c r="I110" s="1" t="s">
        <v>179</v>
      </c>
      <c r="J110" s="175">
        <v>346325.34</v>
      </c>
      <c r="K110" s="175">
        <v>250000.01</v>
      </c>
      <c r="L110" s="175">
        <v>253858.74596549009</v>
      </c>
      <c r="M110" s="175">
        <v>346325.34</v>
      </c>
      <c r="N110" s="175">
        <v>73.300655957100005</v>
      </c>
      <c r="O110" s="184" t="s">
        <v>0</v>
      </c>
    </row>
    <row r="111" spans="2:15">
      <c r="B111" s="47" t="s">
        <v>213</v>
      </c>
      <c r="C111" s="1" t="s">
        <v>183</v>
      </c>
      <c r="D111" s="1" t="s">
        <v>223</v>
      </c>
      <c r="E111" s="1" t="s">
        <v>177</v>
      </c>
      <c r="F111" s="1" t="s">
        <v>178</v>
      </c>
      <c r="G111" s="161">
        <v>44328.737164351849</v>
      </c>
      <c r="H111" s="161">
        <v>46154</v>
      </c>
      <c r="I111" s="1" t="s">
        <v>179</v>
      </c>
      <c r="J111" s="175">
        <v>378793.15</v>
      </c>
      <c r="K111" s="175">
        <v>300000.01</v>
      </c>
      <c r="L111" s="175">
        <v>302137.34917377902</v>
      </c>
      <c r="M111" s="175">
        <v>378793.15</v>
      </c>
      <c r="N111" s="175">
        <v>79.763150197900003</v>
      </c>
      <c r="O111" s="184" t="s">
        <v>0</v>
      </c>
    </row>
    <row r="112" spans="2:15">
      <c r="B112" s="47" t="s">
        <v>213</v>
      </c>
      <c r="C112" s="1" t="s">
        <v>183</v>
      </c>
      <c r="D112" s="1" t="s">
        <v>223</v>
      </c>
      <c r="E112" s="1" t="s">
        <v>177</v>
      </c>
      <c r="F112" s="1" t="s">
        <v>178</v>
      </c>
      <c r="G112" s="161">
        <v>44348.65697916667</v>
      </c>
      <c r="H112" s="161">
        <v>45789</v>
      </c>
      <c r="I112" s="1" t="s">
        <v>179</v>
      </c>
      <c r="J112" s="175">
        <v>757586.3</v>
      </c>
      <c r="K112" s="175">
        <v>610388.99</v>
      </c>
      <c r="L112" s="175">
        <v>610403.86248094216</v>
      </c>
      <c r="M112" s="175">
        <v>757586.3</v>
      </c>
      <c r="N112" s="175">
        <v>80.572188604900006</v>
      </c>
      <c r="O112" s="184" t="s">
        <v>0</v>
      </c>
    </row>
    <row r="113" spans="2:15">
      <c r="B113" s="47" t="s">
        <v>174</v>
      </c>
      <c r="C113" s="1" t="s">
        <v>183</v>
      </c>
      <c r="D113" s="1" t="s">
        <v>223</v>
      </c>
      <c r="E113" s="1" t="s">
        <v>177</v>
      </c>
      <c r="F113" s="1" t="s">
        <v>178</v>
      </c>
      <c r="G113" s="161">
        <v>44704.450046296297</v>
      </c>
      <c r="H113" s="161">
        <v>45267</v>
      </c>
      <c r="I113" s="1" t="s">
        <v>179</v>
      </c>
      <c r="J113" s="175">
        <v>30092.3</v>
      </c>
      <c r="K113" s="175">
        <v>29303.17</v>
      </c>
      <c r="L113" s="175">
        <v>28555.718752021199</v>
      </c>
      <c r="M113" s="175">
        <v>30092.3</v>
      </c>
      <c r="N113" s="175">
        <v>94.893772666199993</v>
      </c>
      <c r="O113" s="184" t="s">
        <v>0</v>
      </c>
    </row>
    <row r="114" spans="2:15">
      <c r="B114" s="47" t="s">
        <v>213</v>
      </c>
      <c r="C114" s="1" t="s">
        <v>183</v>
      </c>
      <c r="D114" s="1" t="s">
        <v>223</v>
      </c>
      <c r="E114" s="1" t="s">
        <v>177</v>
      </c>
      <c r="F114" s="1" t="s">
        <v>178</v>
      </c>
      <c r="G114" s="161">
        <v>44923.682534722218</v>
      </c>
      <c r="H114" s="161">
        <v>44930</v>
      </c>
      <c r="I114" s="1" t="s">
        <v>179</v>
      </c>
      <c r="J114" s="175">
        <v>502020.84</v>
      </c>
      <c r="K114" s="175">
        <v>501443.84000000003</v>
      </c>
      <c r="L114" s="175">
        <v>501691.04449768411</v>
      </c>
      <c r="M114" s="175">
        <v>502020.84</v>
      </c>
      <c r="N114" s="175">
        <v>99.934306411999998</v>
      </c>
      <c r="O114" s="184" t="s">
        <v>0</v>
      </c>
    </row>
    <row r="115" spans="2:15">
      <c r="B115" s="47" t="s">
        <v>174</v>
      </c>
      <c r="C115" s="1" t="s">
        <v>184</v>
      </c>
      <c r="D115" s="1" t="s">
        <v>223</v>
      </c>
      <c r="E115" s="1" t="s">
        <v>177</v>
      </c>
      <c r="F115" s="1" t="s">
        <v>178</v>
      </c>
      <c r="G115" s="161">
        <v>44210.550277777773</v>
      </c>
      <c r="H115" s="161">
        <v>44939</v>
      </c>
      <c r="I115" s="1" t="s">
        <v>179</v>
      </c>
      <c r="J115" s="175">
        <v>107300</v>
      </c>
      <c r="K115" s="175">
        <v>100009.96</v>
      </c>
      <c r="L115" s="175">
        <v>100869.38063517409</v>
      </c>
      <c r="M115" s="175">
        <v>107300</v>
      </c>
      <c r="N115" s="175">
        <v>94.006878504400007</v>
      </c>
      <c r="O115" s="184" t="s">
        <v>0</v>
      </c>
    </row>
    <row r="116" spans="2:15">
      <c r="B116" s="47" t="s">
        <v>174</v>
      </c>
      <c r="C116" s="1" t="s">
        <v>184</v>
      </c>
      <c r="D116" s="1" t="s">
        <v>223</v>
      </c>
      <c r="E116" s="1" t="s">
        <v>177</v>
      </c>
      <c r="F116" s="1" t="s">
        <v>178</v>
      </c>
      <c r="G116" s="161">
        <v>44228.458761574075</v>
      </c>
      <c r="H116" s="161">
        <v>44939</v>
      </c>
      <c r="I116" s="1" t="s">
        <v>179</v>
      </c>
      <c r="J116" s="175">
        <v>53650</v>
      </c>
      <c r="K116" s="175">
        <v>50094.67</v>
      </c>
      <c r="L116" s="175">
        <v>50434.690317587003</v>
      </c>
      <c r="M116" s="175">
        <v>53650</v>
      </c>
      <c r="N116" s="175">
        <v>94.006878504400007</v>
      </c>
      <c r="O116" s="184" t="s">
        <v>0</v>
      </c>
    </row>
    <row r="117" spans="2:15">
      <c r="B117" s="47" t="s">
        <v>213</v>
      </c>
      <c r="C117" s="1" t="s">
        <v>186</v>
      </c>
      <c r="D117" s="1" t="s">
        <v>223</v>
      </c>
      <c r="E117" s="156"/>
      <c r="F117" s="1"/>
      <c r="G117" s="161">
        <v>44291.658495370371</v>
      </c>
      <c r="H117" s="161">
        <v>45924</v>
      </c>
      <c r="I117" s="1" t="s">
        <v>179</v>
      </c>
      <c r="J117" s="175">
        <v>31507.09</v>
      </c>
      <c r="K117" s="175">
        <v>25019.87</v>
      </c>
      <c r="L117" s="175">
        <v>25371.0058203628</v>
      </c>
      <c r="M117" s="175">
        <v>31507.09</v>
      </c>
      <c r="N117" s="175">
        <v>80.524751160299999</v>
      </c>
      <c r="O117" s="184" t="s">
        <v>0</v>
      </c>
    </row>
    <row r="118" spans="2:15">
      <c r="B118" s="47" t="s">
        <v>174</v>
      </c>
      <c r="C118" s="1" t="s">
        <v>186</v>
      </c>
      <c r="D118" s="1" t="s">
        <v>223</v>
      </c>
      <c r="E118" s="156"/>
      <c r="F118" s="1"/>
      <c r="G118" s="161">
        <v>44307.732407407406</v>
      </c>
      <c r="H118" s="161">
        <v>46132</v>
      </c>
      <c r="I118" s="1" t="s">
        <v>179</v>
      </c>
      <c r="J118" s="175">
        <v>127500</v>
      </c>
      <c r="K118" s="175">
        <v>100000</v>
      </c>
      <c r="L118" s="175">
        <v>101190.0051584335</v>
      </c>
      <c r="M118" s="175">
        <v>127500</v>
      </c>
      <c r="N118" s="175">
        <v>79.3647099282</v>
      </c>
      <c r="O118" s="184" t="s">
        <v>0</v>
      </c>
    </row>
    <row r="119" spans="2:15">
      <c r="B119" s="47" t="s">
        <v>174</v>
      </c>
      <c r="C119" s="1" t="s">
        <v>186</v>
      </c>
      <c r="D119" s="1" t="s">
        <v>223</v>
      </c>
      <c r="E119" s="156"/>
      <c r="F119" s="1"/>
      <c r="G119" s="161">
        <v>44307.732858796298</v>
      </c>
      <c r="H119" s="161">
        <v>46132</v>
      </c>
      <c r="I119" s="1" t="s">
        <v>179</v>
      </c>
      <c r="J119" s="175">
        <v>127500</v>
      </c>
      <c r="K119" s="175">
        <v>100000</v>
      </c>
      <c r="L119" s="175">
        <v>101190.0051584335</v>
      </c>
      <c r="M119" s="175">
        <v>127500</v>
      </c>
      <c r="N119" s="175">
        <v>79.3647099282</v>
      </c>
      <c r="O119" s="184" t="s">
        <v>0</v>
      </c>
    </row>
    <row r="120" spans="2:15">
      <c r="B120" s="47" t="s">
        <v>174</v>
      </c>
      <c r="C120" s="1" t="s">
        <v>186</v>
      </c>
      <c r="D120" s="1" t="s">
        <v>223</v>
      </c>
      <c r="E120" s="156"/>
      <c r="F120" s="1"/>
      <c r="G120" s="161">
        <v>44321.711388888893</v>
      </c>
      <c r="H120" s="161">
        <v>46146</v>
      </c>
      <c r="I120" s="1" t="s">
        <v>179</v>
      </c>
      <c r="J120" s="175">
        <v>127515.07</v>
      </c>
      <c r="K120" s="175">
        <v>100014.87</v>
      </c>
      <c r="L120" s="175">
        <v>100987.446003201</v>
      </c>
      <c r="M120" s="175">
        <v>127515.07</v>
      </c>
      <c r="N120" s="175">
        <v>79.196479289199999</v>
      </c>
      <c r="O120" s="184" t="s">
        <v>0</v>
      </c>
    </row>
    <row r="121" spans="2:15">
      <c r="B121" s="47" t="s">
        <v>174</v>
      </c>
      <c r="C121" s="1" t="s">
        <v>186</v>
      </c>
      <c r="D121" s="1" t="s">
        <v>223</v>
      </c>
      <c r="E121" s="156"/>
      <c r="F121" s="1"/>
      <c r="G121" s="161">
        <v>44321.712708333333</v>
      </c>
      <c r="H121" s="161">
        <v>46146</v>
      </c>
      <c r="I121" s="1" t="s">
        <v>179</v>
      </c>
      <c r="J121" s="175">
        <v>127515.07</v>
      </c>
      <c r="K121" s="175">
        <v>100014.87</v>
      </c>
      <c r="L121" s="175">
        <v>100987.446003201</v>
      </c>
      <c r="M121" s="175">
        <v>127515.07</v>
      </c>
      <c r="N121" s="175">
        <v>79.196479289199999</v>
      </c>
      <c r="O121" s="184" t="s">
        <v>0</v>
      </c>
    </row>
    <row r="122" spans="2:15">
      <c r="B122" s="47" t="s">
        <v>174</v>
      </c>
      <c r="C122" s="1" t="s">
        <v>186</v>
      </c>
      <c r="D122" s="1" t="s">
        <v>223</v>
      </c>
      <c r="E122" s="156"/>
      <c r="F122" s="1"/>
      <c r="G122" s="161">
        <v>44321.713055555556</v>
      </c>
      <c r="H122" s="161">
        <v>46146</v>
      </c>
      <c r="I122" s="1" t="s">
        <v>179</v>
      </c>
      <c r="J122" s="175">
        <v>127515.07</v>
      </c>
      <c r="K122" s="175">
        <v>100014.87</v>
      </c>
      <c r="L122" s="175">
        <v>100987.446003201</v>
      </c>
      <c r="M122" s="175">
        <v>127515.07</v>
      </c>
      <c r="N122" s="175">
        <v>79.196479289199999</v>
      </c>
      <c r="O122" s="184" t="s">
        <v>0</v>
      </c>
    </row>
    <row r="123" spans="2:15">
      <c r="B123" s="47" t="s">
        <v>174</v>
      </c>
      <c r="C123" s="1" t="s">
        <v>186</v>
      </c>
      <c r="D123" s="1" t="s">
        <v>223</v>
      </c>
      <c r="E123" s="156"/>
      <c r="F123" s="1"/>
      <c r="G123" s="161">
        <v>44321.715370370373</v>
      </c>
      <c r="H123" s="161">
        <v>46146</v>
      </c>
      <c r="I123" s="1" t="s">
        <v>179</v>
      </c>
      <c r="J123" s="175">
        <v>127515.07</v>
      </c>
      <c r="K123" s="175">
        <v>100014.87</v>
      </c>
      <c r="L123" s="175">
        <v>100987.446003201</v>
      </c>
      <c r="M123" s="175">
        <v>127515.07</v>
      </c>
      <c r="N123" s="175">
        <v>79.196479289199999</v>
      </c>
      <c r="O123" s="184" t="s">
        <v>0</v>
      </c>
    </row>
    <row r="124" spans="2:15">
      <c r="B124" s="47" t="s">
        <v>174</v>
      </c>
      <c r="C124" s="1" t="s">
        <v>186</v>
      </c>
      <c r="D124" s="1" t="s">
        <v>223</v>
      </c>
      <c r="E124" s="156"/>
      <c r="F124" s="1"/>
      <c r="G124" s="161">
        <v>44321.715960648151</v>
      </c>
      <c r="H124" s="161">
        <v>46146</v>
      </c>
      <c r="I124" s="1" t="s">
        <v>179</v>
      </c>
      <c r="J124" s="175">
        <v>127515.07</v>
      </c>
      <c r="K124" s="175">
        <v>100014.87</v>
      </c>
      <c r="L124" s="175">
        <v>100987.446003201</v>
      </c>
      <c r="M124" s="175">
        <v>127515.07</v>
      </c>
      <c r="N124" s="175">
        <v>79.196479289199999</v>
      </c>
      <c r="O124" s="184" t="s">
        <v>0</v>
      </c>
    </row>
    <row r="125" spans="2:15">
      <c r="B125" s="47" t="s">
        <v>174</v>
      </c>
      <c r="C125" s="1" t="s">
        <v>186</v>
      </c>
      <c r="D125" s="1" t="s">
        <v>223</v>
      </c>
      <c r="E125" s="156"/>
      <c r="F125" s="1"/>
      <c r="G125" s="161">
        <v>44321.716516203713</v>
      </c>
      <c r="H125" s="161">
        <v>46146</v>
      </c>
      <c r="I125" s="1" t="s">
        <v>179</v>
      </c>
      <c r="J125" s="175">
        <v>127515.07</v>
      </c>
      <c r="K125" s="175">
        <v>100014.87</v>
      </c>
      <c r="L125" s="175">
        <v>100987.446003201</v>
      </c>
      <c r="M125" s="175">
        <v>127515.07</v>
      </c>
      <c r="N125" s="175">
        <v>79.196479289199999</v>
      </c>
      <c r="O125" s="184" t="s">
        <v>0</v>
      </c>
    </row>
    <row r="126" spans="2:15">
      <c r="B126" s="47" t="s">
        <v>174</v>
      </c>
      <c r="C126" s="1" t="s">
        <v>186</v>
      </c>
      <c r="D126" s="1" t="s">
        <v>223</v>
      </c>
      <c r="E126" s="156"/>
      <c r="F126" s="1"/>
      <c r="G126" s="161">
        <v>44321.717372685191</v>
      </c>
      <c r="H126" s="161">
        <v>46146</v>
      </c>
      <c r="I126" s="1" t="s">
        <v>179</v>
      </c>
      <c r="J126" s="175">
        <v>127515.07</v>
      </c>
      <c r="K126" s="175">
        <v>100014.87</v>
      </c>
      <c r="L126" s="175">
        <v>100987.446003201</v>
      </c>
      <c r="M126" s="175">
        <v>127515.07</v>
      </c>
      <c r="N126" s="175">
        <v>79.196479289199999</v>
      </c>
      <c r="O126" s="184" t="s">
        <v>0</v>
      </c>
    </row>
    <row r="127" spans="2:15">
      <c r="B127" s="47" t="s">
        <v>174</v>
      </c>
      <c r="C127" s="1" t="s">
        <v>186</v>
      </c>
      <c r="D127" s="1" t="s">
        <v>223</v>
      </c>
      <c r="E127" s="156"/>
      <c r="F127" s="1"/>
      <c r="G127" s="161">
        <v>44321.736087962963</v>
      </c>
      <c r="H127" s="161">
        <v>46146</v>
      </c>
      <c r="I127" s="1" t="s">
        <v>179</v>
      </c>
      <c r="J127" s="175">
        <v>127500</v>
      </c>
      <c r="K127" s="175">
        <v>100000</v>
      </c>
      <c r="L127" s="175">
        <v>100972.3954300889</v>
      </c>
      <c r="M127" s="175">
        <v>127500</v>
      </c>
      <c r="N127" s="175">
        <v>79.194035631399998</v>
      </c>
      <c r="O127" s="184" t="s">
        <v>0</v>
      </c>
    </row>
    <row r="128" spans="2:15">
      <c r="B128" s="47" t="s">
        <v>174</v>
      </c>
      <c r="C128" s="1" t="s">
        <v>186</v>
      </c>
      <c r="D128" s="1" t="s">
        <v>223</v>
      </c>
      <c r="E128" s="156"/>
      <c r="F128" s="1"/>
      <c r="G128" s="161">
        <v>44321.736574074079</v>
      </c>
      <c r="H128" s="161">
        <v>46146</v>
      </c>
      <c r="I128" s="1" t="s">
        <v>179</v>
      </c>
      <c r="J128" s="175">
        <v>127500</v>
      </c>
      <c r="K128" s="175">
        <v>100000</v>
      </c>
      <c r="L128" s="175">
        <v>100972.3954300889</v>
      </c>
      <c r="M128" s="175">
        <v>127500</v>
      </c>
      <c r="N128" s="175">
        <v>79.194035631399998</v>
      </c>
      <c r="O128" s="184" t="s">
        <v>0</v>
      </c>
    </row>
    <row r="129" spans="2:15">
      <c r="B129" s="47" t="s">
        <v>174</v>
      </c>
      <c r="C129" s="1" t="s">
        <v>186</v>
      </c>
      <c r="D129" s="1" t="s">
        <v>223</v>
      </c>
      <c r="E129" s="156"/>
      <c r="F129" s="1"/>
      <c r="G129" s="161">
        <v>44321.736921296295</v>
      </c>
      <c r="H129" s="161">
        <v>46146</v>
      </c>
      <c r="I129" s="1" t="s">
        <v>179</v>
      </c>
      <c r="J129" s="175">
        <v>127500</v>
      </c>
      <c r="K129" s="175">
        <v>100000</v>
      </c>
      <c r="L129" s="175">
        <v>100972.3954300889</v>
      </c>
      <c r="M129" s="175">
        <v>127500</v>
      </c>
      <c r="N129" s="175">
        <v>79.194035631399998</v>
      </c>
      <c r="O129" s="184" t="s">
        <v>0</v>
      </c>
    </row>
    <row r="130" spans="2:15">
      <c r="B130" s="47" t="s">
        <v>174</v>
      </c>
      <c r="C130" s="1" t="s">
        <v>186</v>
      </c>
      <c r="D130" s="1" t="s">
        <v>223</v>
      </c>
      <c r="E130" s="156"/>
      <c r="F130" s="1"/>
      <c r="G130" s="161">
        <v>44321.737303240741</v>
      </c>
      <c r="H130" s="161">
        <v>46146</v>
      </c>
      <c r="I130" s="1" t="s">
        <v>179</v>
      </c>
      <c r="J130" s="175">
        <v>127500</v>
      </c>
      <c r="K130" s="175">
        <v>100000</v>
      </c>
      <c r="L130" s="175">
        <v>100972.3954300889</v>
      </c>
      <c r="M130" s="175">
        <v>127500</v>
      </c>
      <c r="N130" s="175">
        <v>79.194035631399998</v>
      </c>
      <c r="O130" s="184" t="s">
        <v>0</v>
      </c>
    </row>
    <row r="131" spans="2:15">
      <c r="B131" s="47" t="s">
        <v>174</v>
      </c>
      <c r="C131" s="1" t="s">
        <v>186</v>
      </c>
      <c r="D131" s="1" t="s">
        <v>223</v>
      </c>
      <c r="E131" s="156"/>
      <c r="F131" s="1"/>
      <c r="G131" s="161">
        <v>44321.737731481488</v>
      </c>
      <c r="H131" s="161">
        <v>46146</v>
      </c>
      <c r="I131" s="1" t="s">
        <v>179</v>
      </c>
      <c r="J131" s="175">
        <v>127500</v>
      </c>
      <c r="K131" s="175">
        <v>100000</v>
      </c>
      <c r="L131" s="175">
        <v>100972.3954300889</v>
      </c>
      <c r="M131" s="175">
        <v>127500</v>
      </c>
      <c r="N131" s="175">
        <v>79.194035631399998</v>
      </c>
      <c r="O131" s="184" t="s">
        <v>0</v>
      </c>
    </row>
    <row r="132" spans="2:15">
      <c r="B132" s="47" t="s">
        <v>174</v>
      </c>
      <c r="C132" s="1" t="s">
        <v>186</v>
      </c>
      <c r="D132" s="1" t="s">
        <v>223</v>
      </c>
      <c r="E132" s="156"/>
      <c r="F132" s="1"/>
      <c r="G132" s="161">
        <v>44355.556412037033</v>
      </c>
      <c r="H132" s="161">
        <v>46111</v>
      </c>
      <c r="I132" s="1" t="s">
        <v>179</v>
      </c>
      <c r="J132" s="175">
        <v>127500</v>
      </c>
      <c r="K132" s="175">
        <v>101041.65</v>
      </c>
      <c r="L132" s="175">
        <v>100152.8377456087</v>
      </c>
      <c r="M132" s="175">
        <v>127500</v>
      </c>
      <c r="N132" s="175">
        <v>78.551245290699995</v>
      </c>
      <c r="O132" s="184" t="s">
        <v>0</v>
      </c>
    </row>
    <row r="133" spans="2:15">
      <c r="B133" s="47" t="s">
        <v>174</v>
      </c>
      <c r="C133" s="1" t="s">
        <v>186</v>
      </c>
      <c r="D133" s="1" t="s">
        <v>223</v>
      </c>
      <c r="E133" s="156"/>
      <c r="F133" s="1"/>
      <c r="G133" s="161">
        <v>44370.42659722222</v>
      </c>
      <c r="H133" s="161">
        <v>46132</v>
      </c>
      <c r="I133" s="1" t="s">
        <v>179</v>
      </c>
      <c r="J133" s="175">
        <v>127500</v>
      </c>
      <c r="K133" s="175">
        <v>100947.44</v>
      </c>
      <c r="L133" s="175">
        <v>101190.0051584335</v>
      </c>
      <c r="M133" s="175">
        <v>127500</v>
      </c>
      <c r="N133" s="175">
        <v>79.3647099282</v>
      </c>
      <c r="O133" s="184" t="s">
        <v>0</v>
      </c>
    </row>
    <row r="134" spans="2:15">
      <c r="B134" s="47" t="s">
        <v>174</v>
      </c>
      <c r="C134" s="1" t="s">
        <v>186</v>
      </c>
      <c r="D134" s="1" t="s">
        <v>223</v>
      </c>
      <c r="E134" s="156"/>
      <c r="F134" s="1"/>
      <c r="G134" s="161">
        <v>44370.426620370374</v>
      </c>
      <c r="H134" s="161">
        <v>46132</v>
      </c>
      <c r="I134" s="1" t="s">
        <v>179</v>
      </c>
      <c r="J134" s="175">
        <v>127500</v>
      </c>
      <c r="K134" s="175">
        <v>100947.44</v>
      </c>
      <c r="L134" s="175">
        <v>101190.0051584335</v>
      </c>
      <c r="M134" s="175">
        <v>127500</v>
      </c>
      <c r="N134" s="175">
        <v>79.3647099282</v>
      </c>
      <c r="O134" s="184" t="s">
        <v>0</v>
      </c>
    </row>
    <row r="135" spans="2:15">
      <c r="B135" s="47" t="s">
        <v>213</v>
      </c>
      <c r="C135" s="1" t="s">
        <v>186</v>
      </c>
      <c r="D135" s="1" t="s">
        <v>223</v>
      </c>
      <c r="E135" s="156"/>
      <c r="F135" s="1"/>
      <c r="G135" s="161">
        <v>44375.690578703696</v>
      </c>
      <c r="H135" s="161">
        <v>45139</v>
      </c>
      <c r="I135" s="1" t="s">
        <v>179</v>
      </c>
      <c r="J135" s="175">
        <v>2347.7600000000002</v>
      </c>
      <c r="K135" s="175">
        <v>2023.35</v>
      </c>
      <c r="L135" s="175">
        <v>2025.4112245000999</v>
      </c>
      <c r="M135" s="175">
        <v>2347.7600000000002</v>
      </c>
      <c r="N135" s="175">
        <v>86.269943456700005</v>
      </c>
      <c r="O135" s="184" t="s">
        <v>0</v>
      </c>
    </row>
    <row r="136" spans="2:15">
      <c r="B136" s="47" t="s">
        <v>174</v>
      </c>
      <c r="C136" s="1" t="s">
        <v>186</v>
      </c>
      <c r="D136" s="1" t="s">
        <v>223</v>
      </c>
      <c r="E136" s="156"/>
      <c r="F136" s="1"/>
      <c r="G136" s="161">
        <v>44378.683437500003</v>
      </c>
      <c r="H136" s="161">
        <v>46146</v>
      </c>
      <c r="I136" s="1" t="s">
        <v>179</v>
      </c>
      <c r="J136" s="175">
        <v>127515.07</v>
      </c>
      <c r="K136" s="175">
        <v>100873.79</v>
      </c>
      <c r="L136" s="175">
        <v>100992.90230227129</v>
      </c>
      <c r="M136" s="175">
        <v>127515.07</v>
      </c>
      <c r="N136" s="175">
        <v>79.2007582337</v>
      </c>
      <c r="O136" s="184" t="s">
        <v>0</v>
      </c>
    </row>
    <row r="137" spans="2:15">
      <c r="B137" s="47" t="s">
        <v>174</v>
      </c>
      <c r="C137" s="1" t="s">
        <v>186</v>
      </c>
      <c r="D137" s="1" t="s">
        <v>223</v>
      </c>
      <c r="E137" s="156"/>
      <c r="F137" s="1"/>
      <c r="G137" s="161">
        <v>44386.493773148148</v>
      </c>
      <c r="H137" s="161">
        <v>46146</v>
      </c>
      <c r="I137" s="1" t="s">
        <v>179</v>
      </c>
      <c r="J137" s="175">
        <v>127515.07</v>
      </c>
      <c r="K137" s="175">
        <v>100993.82</v>
      </c>
      <c r="L137" s="175">
        <v>100992.90230227129</v>
      </c>
      <c r="M137" s="175">
        <v>127515.07</v>
      </c>
      <c r="N137" s="175">
        <v>79.2007582337</v>
      </c>
      <c r="O137" s="184" t="s">
        <v>0</v>
      </c>
    </row>
    <row r="138" spans="2:15">
      <c r="B138" s="47" t="s">
        <v>174</v>
      </c>
      <c r="C138" s="1" t="s">
        <v>186</v>
      </c>
      <c r="D138" s="1" t="s">
        <v>223</v>
      </c>
      <c r="E138" s="156"/>
      <c r="F138" s="1"/>
      <c r="G138" s="161">
        <v>44386.497326388897</v>
      </c>
      <c r="H138" s="161">
        <v>46146</v>
      </c>
      <c r="I138" s="1" t="s">
        <v>179</v>
      </c>
      <c r="J138" s="175">
        <v>127515.07</v>
      </c>
      <c r="K138" s="175">
        <v>100993.82</v>
      </c>
      <c r="L138" s="175">
        <v>100992.90230227129</v>
      </c>
      <c r="M138" s="175">
        <v>127515.07</v>
      </c>
      <c r="N138" s="175">
        <v>79.2007582337</v>
      </c>
      <c r="O138" s="184" t="s">
        <v>0</v>
      </c>
    </row>
    <row r="139" spans="2:15">
      <c r="B139" s="47" t="s">
        <v>174</v>
      </c>
      <c r="C139" s="1" t="s">
        <v>186</v>
      </c>
      <c r="D139" s="1" t="s">
        <v>223</v>
      </c>
      <c r="E139" s="156"/>
      <c r="F139" s="1"/>
      <c r="G139" s="161">
        <v>44418.623402777775</v>
      </c>
      <c r="H139" s="161">
        <v>44967</v>
      </c>
      <c r="I139" s="1" t="s">
        <v>179</v>
      </c>
      <c r="J139" s="175">
        <v>104897.26</v>
      </c>
      <c r="K139" s="175">
        <v>100009</v>
      </c>
      <c r="L139" s="175">
        <v>100524.27415392789</v>
      </c>
      <c r="M139" s="175">
        <v>104897.26</v>
      </c>
      <c r="N139" s="175">
        <v>95.831172476700004</v>
      </c>
      <c r="O139" s="184" t="s">
        <v>0</v>
      </c>
    </row>
    <row r="140" spans="2:15">
      <c r="B140" s="47" t="s">
        <v>174</v>
      </c>
      <c r="C140" s="1" t="s">
        <v>186</v>
      </c>
      <c r="D140" s="1" t="s">
        <v>223</v>
      </c>
      <c r="E140" s="156"/>
      <c r="F140" s="1"/>
      <c r="G140" s="161">
        <v>44418.623414351852</v>
      </c>
      <c r="H140" s="161">
        <v>44967</v>
      </c>
      <c r="I140" s="1" t="s">
        <v>179</v>
      </c>
      <c r="J140" s="175">
        <v>104897.26</v>
      </c>
      <c r="K140" s="175">
        <v>100009</v>
      </c>
      <c r="L140" s="175">
        <v>100524.27415392789</v>
      </c>
      <c r="M140" s="175">
        <v>104897.26</v>
      </c>
      <c r="N140" s="175">
        <v>95.831172476700004</v>
      </c>
      <c r="O140" s="184" t="s">
        <v>0</v>
      </c>
    </row>
    <row r="141" spans="2:15">
      <c r="B141" s="47" t="s">
        <v>174</v>
      </c>
      <c r="C141" s="1" t="s">
        <v>186</v>
      </c>
      <c r="D141" s="1" t="s">
        <v>223</v>
      </c>
      <c r="E141" s="156"/>
      <c r="F141" s="1"/>
      <c r="G141" s="161">
        <v>44418.624178240745</v>
      </c>
      <c r="H141" s="161">
        <v>44967</v>
      </c>
      <c r="I141" s="1" t="s">
        <v>179</v>
      </c>
      <c r="J141" s="175">
        <v>104897.26</v>
      </c>
      <c r="K141" s="175">
        <v>100009</v>
      </c>
      <c r="L141" s="175">
        <v>100524.27415392789</v>
      </c>
      <c r="M141" s="175">
        <v>104897.26</v>
      </c>
      <c r="N141" s="175">
        <v>95.831172476700004</v>
      </c>
      <c r="O141" s="184" t="s">
        <v>0</v>
      </c>
    </row>
    <row r="142" spans="2:15">
      <c r="B142" s="47" t="s">
        <v>174</v>
      </c>
      <c r="C142" s="1" t="s">
        <v>186</v>
      </c>
      <c r="D142" s="1" t="s">
        <v>223</v>
      </c>
      <c r="E142" s="156"/>
      <c r="F142" s="1"/>
      <c r="G142" s="161">
        <v>44421.710127314815</v>
      </c>
      <c r="H142" s="161">
        <v>44971</v>
      </c>
      <c r="I142" s="1" t="s">
        <v>179</v>
      </c>
      <c r="J142" s="175">
        <v>104897.26</v>
      </c>
      <c r="K142" s="175">
        <v>100000</v>
      </c>
      <c r="L142" s="175">
        <v>100479.7374085966</v>
      </c>
      <c r="M142" s="175">
        <v>104897.26</v>
      </c>
      <c r="N142" s="175">
        <v>95.7887149851</v>
      </c>
      <c r="O142" s="184" t="s">
        <v>0</v>
      </c>
    </row>
    <row r="143" spans="2:15">
      <c r="B143" s="47" t="s">
        <v>174</v>
      </c>
      <c r="C143" s="1" t="s">
        <v>186</v>
      </c>
      <c r="D143" s="1" t="s">
        <v>223</v>
      </c>
      <c r="E143" s="156"/>
      <c r="F143" s="1"/>
      <c r="G143" s="161">
        <v>44421.710474537038</v>
      </c>
      <c r="H143" s="161">
        <v>44971</v>
      </c>
      <c r="I143" s="1" t="s">
        <v>179</v>
      </c>
      <c r="J143" s="175">
        <v>104897.26</v>
      </c>
      <c r="K143" s="175">
        <v>100000</v>
      </c>
      <c r="L143" s="175">
        <v>100479.7374085966</v>
      </c>
      <c r="M143" s="175">
        <v>104897.26</v>
      </c>
      <c r="N143" s="175">
        <v>95.7887149851</v>
      </c>
      <c r="O143" s="184" t="s">
        <v>0</v>
      </c>
    </row>
    <row r="144" spans="2:15">
      <c r="B144" s="47" t="s">
        <v>174</v>
      </c>
      <c r="C144" s="1" t="s">
        <v>186</v>
      </c>
      <c r="D144" s="1" t="s">
        <v>223</v>
      </c>
      <c r="E144" s="156"/>
      <c r="F144" s="1"/>
      <c r="G144" s="161">
        <v>44421.710474537038</v>
      </c>
      <c r="H144" s="161">
        <v>44971</v>
      </c>
      <c r="I144" s="1" t="s">
        <v>179</v>
      </c>
      <c r="J144" s="175">
        <v>104897.26</v>
      </c>
      <c r="K144" s="175">
        <v>100000</v>
      </c>
      <c r="L144" s="175">
        <v>100479.7374085966</v>
      </c>
      <c r="M144" s="175">
        <v>104897.26</v>
      </c>
      <c r="N144" s="175">
        <v>95.7887149851</v>
      </c>
      <c r="O144" s="184" t="s">
        <v>0</v>
      </c>
    </row>
    <row r="145" spans="2:15">
      <c r="B145" s="47" t="s">
        <v>174</v>
      </c>
      <c r="C145" s="1" t="s">
        <v>186</v>
      </c>
      <c r="D145" s="1" t="s">
        <v>223</v>
      </c>
      <c r="E145" s="156"/>
      <c r="F145" s="1"/>
      <c r="G145" s="161">
        <v>44421.710486111115</v>
      </c>
      <c r="H145" s="161">
        <v>44971</v>
      </c>
      <c r="I145" s="1" t="s">
        <v>179</v>
      </c>
      <c r="J145" s="175">
        <v>104897.26</v>
      </c>
      <c r="K145" s="175">
        <v>100000</v>
      </c>
      <c r="L145" s="175">
        <v>100479.7374085966</v>
      </c>
      <c r="M145" s="175">
        <v>104897.26</v>
      </c>
      <c r="N145" s="175">
        <v>95.7887149851</v>
      </c>
      <c r="O145" s="184" t="s">
        <v>0</v>
      </c>
    </row>
    <row r="146" spans="2:15">
      <c r="B146" s="47" t="s">
        <v>174</v>
      </c>
      <c r="C146" s="1" t="s">
        <v>186</v>
      </c>
      <c r="D146" s="1" t="s">
        <v>223</v>
      </c>
      <c r="E146" s="156"/>
      <c r="F146" s="1"/>
      <c r="G146" s="161">
        <v>44421.710497685184</v>
      </c>
      <c r="H146" s="161">
        <v>44971</v>
      </c>
      <c r="I146" s="1" t="s">
        <v>179</v>
      </c>
      <c r="J146" s="175">
        <v>104897.26</v>
      </c>
      <c r="K146" s="175">
        <v>100000</v>
      </c>
      <c r="L146" s="175">
        <v>100479.7374085966</v>
      </c>
      <c r="M146" s="175">
        <v>104897.26</v>
      </c>
      <c r="N146" s="175">
        <v>95.7887149851</v>
      </c>
      <c r="O146" s="184" t="s">
        <v>0</v>
      </c>
    </row>
    <row r="147" spans="2:15">
      <c r="B147" s="47" t="s">
        <v>175</v>
      </c>
      <c r="C147" s="1" t="s">
        <v>186</v>
      </c>
      <c r="D147" s="1" t="s">
        <v>223</v>
      </c>
      <c r="E147" s="156"/>
      <c r="F147" s="1"/>
      <c r="G147" s="161">
        <v>44425.475775462961</v>
      </c>
      <c r="H147" s="161">
        <v>46659</v>
      </c>
      <c r="I147" s="1" t="s">
        <v>179</v>
      </c>
      <c r="J147" s="175">
        <v>2796.39</v>
      </c>
      <c r="K147" s="175">
        <v>2046.67</v>
      </c>
      <c r="L147" s="175">
        <v>2031.4262573705</v>
      </c>
      <c r="M147" s="175">
        <v>2796.39</v>
      </c>
      <c r="N147" s="175">
        <v>72.644597404899997</v>
      </c>
      <c r="O147" s="184" t="s">
        <v>218</v>
      </c>
    </row>
    <row r="148" spans="2:15">
      <c r="B148" s="47" t="s">
        <v>174</v>
      </c>
      <c r="C148" s="1" t="s">
        <v>186</v>
      </c>
      <c r="D148" s="1" t="s">
        <v>223</v>
      </c>
      <c r="E148" s="156"/>
      <c r="F148" s="1"/>
      <c r="G148" s="161">
        <v>44432.391157407408</v>
      </c>
      <c r="H148" s="161">
        <v>46132</v>
      </c>
      <c r="I148" s="1" t="s">
        <v>179</v>
      </c>
      <c r="J148" s="175">
        <v>126143.84</v>
      </c>
      <c r="K148" s="175">
        <v>100528.71</v>
      </c>
      <c r="L148" s="175">
        <v>101192.4833298724</v>
      </c>
      <c r="M148" s="175">
        <v>126143.84</v>
      </c>
      <c r="N148" s="175">
        <v>80.219916667999996</v>
      </c>
      <c r="O148" s="184" t="s">
        <v>0</v>
      </c>
    </row>
    <row r="149" spans="2:15">
      <c r="B149" s="47" t="s">
        <v>174</v>
      </c>
      <c r="C149" s="1" t="s">
        <v>186</v>
      </c>
      <c r="D149" s="1" t="s">
        <v>223</v>
      </c>
      <c r="E149" s="156"/>
      <c r="F149" s="1"/>
      <c r="G149" s="161">
        <v>44438.615972222222</v>
      </c>
      <c r="H149" s="161">
        <v>46132</v>
      </c>
      <c r="I149" s="1" t="s">
        <v>179</v>
      </c>
      <c r="J149" s="175">
        <v>126143.84</v>
      </c>
      <c r="K149" s="175">
        <v>100619.02</v>
      </c>
      <c r="L149" s="175">
        <v>101192.48338161811</v>
      </c>
      <c r="M149" s="175">
        <v>126143.84</v>
      </c>
      <c r="N149" s="175">
        <v>80.219916709100005</v>
      </c>
      <c r="O149" s="184" t="s">
        <v>0</v>
      </c>
    </row>
    <row r="150" spans="2:15">
      <c r="B150" s="47" t="s">
        <v>174</v>
      </c>
      <c r="C150" s="1" t="s">
        <v>186</v>
      </c>
      <c r="D150" s="1" t="s">
        <v>223</v>
      </c>
      <c r="E150" s="156"/>
      <c r="F150" s="1"/>
      <c r="G150" s="161">
        <v>44460.381886574076</v>
      </c>
      <c r="H150" s="161">
        <v>46132</v>
      </c>
      <c r="I150" s="1" t="s">
        <v>179</v>
      </c>
      <c r="J150" s="175">
        <v>126143.84</v>
      </c>
      <c r="K150" s="175">
        <v>100950.84</v>
      </c>
      <c r="L150" s="175">
        <v>101192.4833298724</v>
      </c>
      <c r="M150" s="175">
        <v>126143.84</v>
      </c>
      <c r="N150" s="175">
        <v>80.219916667999996</v>
      </c>
      <c r="O150" s="184" t="s">
        <v>0</v>
      </c>
    </row>
    <row r="151" spans="2:15">
      <c r="B151" s="47" t="s">
        <v>174</v>
      </c>
      <c r="C151" s="1" t="s">
        <v>186</v>
      </c>
      <c r="D151" s="1" t="s">
        <v>223</v>
      </c>
      <c r="E151" s="156"/>
      <c r="F151" s="1"/>
      <c r="G151" s="161">
        <v>44467.425694444442</v>
      </c>
      <c r="H151" s="161">
        <v>46132</v>
      </c>
      <c r="I151" s="1" t="s">
        <v>179</v>
      </c>
      <c r="J151" s="175">
        <v>126143.84</v>
      </c>
      <c r="K151" s="175">
        <v>101056.67</v>
      </c>
      <c r="L151" s="175">
        <v>101192.4845819342</v>
      </c>
      <c r="M151" s="175">
        <v>126143.84</v>
      </c>
      <c r="N151" s="175">
        <v>80.219917660600004</v>
      </c>
      <c r="O151" s="184" t="s">
        <v>0</v>
      </c>
    </row>
    <row r="152" spans="2:15">
      <c r="B152" s="47" t="s">
        <v>174</v>
      </c>
      <c r="C152" s="1" t="s">
        <v>186</v>
      </c>
      <c r="D152" s="1" t="s">
        <v>223</v>
      </c>
      <c r="E152" s="156"/>
      <c r="F152" s="1"/>
      <c r="G152" s="161">
        <v>44489.416250000002</v>
      </c>
      <c r="H152" s="161">
        <v>46132</v>
      </c>
      <c r="I152" s="1" t="s">
        <v>179</v>
      </c>
      <c r="J152" s="175">
        <v>124787.68</v>
      </c>
      <c r="K152" s="175">
        <v>100033.4</v>
      </c>
      <c r="L152" s="175">
        <v>101192.4845819342</v>
      </c>
      <c r="M152" s="175">
        <v>124787.68</v>
      </c>
      <c r="N152" s="175">
        <v>81.091726829099997</v>
      </c>
      <c r="O152" s="184" t="s">
        <v>0</v>
      </c>
    </row>
    <row r="153" spans="2:15">
      <c r="B153" s="47" t="s">
        <v>174</v>
      </c>
      <c r="C153" s="1" t="s">
        <v>186</v>
      </c>
      <c r="D153" s="1" t="s">
        <v>223</v>
      </c>
      <c r="E153" s="156"/>
      <c r="F153" s="1"/>
      <c r="G153" s="161">
        <v>44490.394548611112</v>
      </c>
      <c r="H153" s="161">
        <v>46132</v>
      </c>
      <c r="I153" s="1" t="s">
        <v>179</v>
      </c>
      <c r="J153" s="175">
        <v>124787.68</v>
      </c>
      <c r="K153" s="175">
        <v>100048.34</v>
      </c>
      <c r="L153" s="175">
        <v>101192.48338161811</v>
      </c>
      <c r="M153" s="175">
        <v>124787.68</v>
      </c>
      <c r="N153" s="175">
        <v>81.091725867199997</v>
      </c>
      <c r="O153" s="184" t="s">
        <v>0</v>
      </c>
    </row>
    <row r="154" spans="2:15">
      <c r="B154" s="47" t="s">
        <v>174</v>
      </c>
      <c r="C154" s="1" t="s">
        <v>186</v>
      </c>
      <c r="D154" s="1" t="s">
        <v>223</v>
      </c>
      <c r="E154" s="156"/>
      <c r="F154" s="1"/>
      <c r="G154" s="161">
        <v>44551.479930555557</v>
      </c>
      <c r="H154" s="161">
        <v>46132</v>
      </c>
      <c r="I154" s="1" t="s">
        <v>179</v>
      </c>
      <c r="J154" s="175">
        <v>124787.68</v>
      </c>
      <c r="K154" s="175">
        <v>100965.89</v>
      </c>
      <c r="L154" s="175">
        <v>101192.48338161811</v>
      </c>
      <c r="M154" s="175">
        <v>124787.68</v>
      </c>
      <c r="N154" s="175">
        <v>81.091725867199997</v>
      </c>
      <c r="O154" s="184" t="s">
        <v>0</v>
      </c>
    </row>
    <row r="155" spans="2:15">
      <c r="B155" s="47" t="s">
        <v>174</v>
      </c>
      <c r="C155" s="1" t="s">
        <v>186</v>
      </c>
      <c r="D155" s="1" t="s">
        <v>223</v>
      </c>
      <c r="E155" s="156"/>
      <c r="F155" s="1"/>
      <c r="G155" s="161">
        <v>44551.482951388891</v>
      </c>
      <c r="H155" s="161">
        <v>46132</v>
      </c>
      <c r="I155" s="1" t="s">
        <v>179</v>
      </c>
      <c r="J155" s="175">
        <v>124787.68</v>
      </c>
      <c r="K155" s="175">
        <v>100965.89</v>
      </c>
      <c r="L155" s="175">
        <v>101192.48338161811</v>
      </c>
      <c r="M155" s="175">
        <v>124787.68</v>
      </c>
      <c r="N155" s="175">
        <v>81.091725867199997</v>
      </c>
      <c r="O155" s="184" t="s">
        <v>0</v>
      </c>
    </row>
    <row r="156" spans="2:15">
      <c r="B156" s="47" t="s">
        <v>174</v>
      </c>
      <c r="C156" s="1" t="s">
        <v>186</v>
      </c>
      <c r="D156" s="1" t="s">
        <v>223</v>
      </c>
      <c r="E156" s="156"/>
      <c r="F156" s="1"/>
      <c r="G156" s="161">
        <v>44551.482974537037</v>
      </c>
      <c r="H156" s="161">
        <v>46132</v>
      </c>
      <c r="I156" s="1" t="s">
        <v>179</v>
      </c>
      <c r="J156" s="175">
        <v>124787.68</v>
      </c>
      <c r="K156" s="175">
        <v>100965.89</v>
      </c>
      <c r="L156" s="175">
        <v>101192.48338161811</v>
      </c>
      <c r="M156" s="175">
        <v>124787.68</v>
      </c>
      <c r="N156" s="175">
        <v>81.091725867199997</v>
      </c>
      <c r="O156" s="184" t="s">
        <v>0</v>
      </c>
    </row>
    <row r="157" spans="2:15">
      <c r="B157" s="47" t="s">
        <v>174</v>
      </c>
      <c r="C157" s="1" t="s">
        <v>186</v>
      </c>
      <c r="D157" s="1" t="s">
        <v>223</v>
      </c>
      <c r="E157" s="156"/>
      <c r="F157" s="1"/>
      <c r="G157" s="161">
        <v>44565.384328703702</v>
      </c>
      <c r="H157" s="161">
        <v>46132</v>
      </c>
      <c r="I157" s="1" t="s">
        <v>179</v>
      </c>
      <c r="J157" s="175">
        <v>124787.68</v>
      </c>
      <c r="K157" s="175">
        <v>101177.65</v>
      </c>
      <c r="L157" s="175">
        <v>101192.48338161811</v>
      </c>
      <c r="M157" s="175">
        <v>124787.68</v>
      </c>
      <c r="N157" s="175">
        <v>81.091725867199997</v>
      </c>
      <c r="O157" s="184" t="s">
        <v>0</v>
      </c>
    </row>
    <row r="158" spans="2:15">
      <c r="B158" s="47" t="s">
        <v>213</v>
      </c>
      <c r="C158" s="1" t="s">
        <v>186</v>
      </c>
      <c r="D158" s="1" t="s">
        <v>223</v>
      </c>
      <c r="E158" s="156"/>
      <c r="F158" s="1"/>
      <c r="G158" s="161">
        <v>44586.469502314816</v>
      </c>
      <c r="H158" s="161">
        <v>46659</v>
      </c>
      <c r="I158" s="1" t="s">
        <v>179</v>
      </c>
      <c r="J158" s="175">
        <v>391152.96</v>
      </c>
      <c r="K158" s="175">
        <v>291663.21000000002</v>
      </c>
      <c r="L158" s="175">
        <v>290503.55222274072</v>
      </c>
      <c r="M158" s="175">
        <v>391152.96</v>
      </c>
      <c r="N158" s="175">
        <v>74.268529687899999</v>
      </c>
      <c r="O158" s="184" t="s">
        <v>218</v>
      </c>
    </row>
    <row r="159" spans="2:15">
      <c r="B159" s="47" t="s">
        <v>174</v>
      </c>
      <c r="C159" s="1" t="s">
        <v>186</v>
      </c>
      <c r="D159" s="1" t="s">
        <v>223</v>
      </c>
      <c r="E159" s="156"/>
      <c r="F159" s="1"/>
      <c r="G159" s="161">
        <v>44593.54614583333</v>
      </c>
      <c r="H159" s="161">
        <v>46132</v>
      </c>
      <c r="I159" s="1" t="s">
        <v>179</v>
      </c>
      <c r="J159" s="175">
        <v>123416.45</v>
      </c>
      <c r="K159" s="175">
        <v>100228.2</v>
      </c>
      <c r="L159" s="175">
        <v>101192.4845819342</v>
      </c>
      <c r="M159" s="175">
        <v>123416.45</v>
      </c>
      <c r="N159" s="175">
        <v>81.992704037400003</v>
      </c>
      <c r="O159" s="184" t="s">
        <v>0</v>
      </c>
    </row>
    <row r="160" spans="2:15">
      <c r="B160" s="47" t="s">
        <v>213</v>
      </c>
      <c r="C160" s="1" t="s">
        <v>186</v>
      </c>
      <c r="D160" s="1" t="s">
        <v>223</v>
      </c>
      <c r="E160" s="156"/>
      <c r="F160" s="1"/>
      <c r="G160" s="161">
        <v>44601.457673611112</v>
      </c>
      <c r="H160" s="161">
        <v>46659</v>
      </c>
      <c r="I160" s="1" t="s">
        <v>179</v>
      </c>
      <c r="J160" s="175">
        <v>54706.67</v>
      </c>
      <c r="K160" s="175">
        <v>40892.75</v>
      </c>
      <c r="L160" s="175">
        <v>40629.399779205101</v>
      </c>
      <c r="M160" s="175">
        <v>54706.67</v>
      </c>
      <c r="N160" s="175">
        <v>74.267725999800007</v>
      </c>
      <c r="O160" s="184" t="s">
        <v>218</v>
      </c>
    </row>
    <row r="161" spans="2:15">
      <c r="B161" s="47" t="s">
        <v>213</v>
      </c>
      <c r="C161" s="1" t="s">
        <v>186</v>
      </c>
      <c r="D161" s="1" t="s">
        <v>223</v>
      </c>
      <c r="E161" s="156"/>
      <c r="F161" s="1"/>
      <c r="G161" s="161">
        <v>44601.462418981479</v>
      </c>
      <c r="H161" s="161">
        <v>47753</v>
      </c>
      <c r="I161" s="1" t="s">
        <v>179</v>
      </c>
      <c r="J161" s="175">
        <v>399419.97</v>
      </c>
      <c r="K161" s="175">
        <v>257968.58</v>
      </c>
      <c r="L161" s="175">
        <v>256208.98466114391</v>
      </c>
      <c r="M161" s="175">
        <v>399419.97</v>
      </c>
      <c r="N161" s="175">
        <v>64.145261605499996</v>
      </c>
      <c r="O161" s="184" t="s">
        <v>218</v>
      </c>
    </row>
    <row r="162" spans="2:15">
      <c r="B162" s="47" t="s">
        <v>213</v>
      </c>
      <c r="C162" s="1" t="s">
        <v>186</v>
      </c>
      <c r="D162" s="1" t="s">
        <v>223</v>
      </c>
      <c r="E162" s="156"/>
      <c r="F162" s="1"/>
      <c r="G162" s="161">
        <v>44609.547418981485</v>
      </c>
      <c r="H162" s="161">
        <v>47753</v>
      </c>
      <c r="I162" s="1" t="s">
        <v>179</v>
      </c>
      <c r="J162" s="175">
        <v>792500.01</v>
      </c>
      <c r="K162" s="175">
        <v>512554.8</v>
      </c>
      <c r="L162" s="175">
        <v>508345.98460336169</v>
      </c>
      <c r="M162" s="175">
        <v>792500.01</v>
      </c>
      <c r="N162" s="175">
        <v>64.144602926000005</v>
      </c>
      <c r="O162" s="184" t="s">
        <v>218</v>
      </c>
    </row>
    <row r="163" spans="2:15">
      <c r="B163" s="47" t="s">
        <v>174</v>
      </c>
      <c r="C163" s="1" t="s">
        <v>186</v>
      </c>
      <c r="D163" s="1" t="s">
        <v>223</v>
      </c>
      <c r="E163" s="156"/>
      <c r="F163" s="1"/>
      <c r="G163" s="161">
        <v>44622.544270833328</v>
      </c>
      <c r="H163" s="161">
        <v>44967</v>
      </c>
      <c r="I163" s="1" t="s">
        <v>179</v>
      </c>
      <c r="J163" s="175">
        <v>103276.72</v>
      </c>
      <c r="K163" s="175">
        <v>100204.06</v>
      </c>
      <c r="L163" s="175">
        <v>100524.2555719565</v>
      </c>
      <c r="M163" s="175">
        <v>103276.72</v>
      </c>
      <c r="N163" s="175">
        <v>97.334864596700001</v>
      </c>
      <c r="O163" s="184" t="s">
        <v>0</v>
      </c>
    </row>
    <row r="164" spans="2:15">
      <c r="B164" s="47" t="s">
        <v>174</v>
      </c>
      <c r="C164" s="1" t="s">
        <v>186</v>
      </c>
      <c r="D164" s="1" t="s">
        <v>223</v>
      </c>
      <c r="E164" s="156"/>
      <c r="F164" s="1"/>
      <c r="G164" s="161">
        <v>44622.547743055555</v>
      </c>
      <c r="H164" s="161">
        <v>44967</v>
      </c>
      <c r="I164" s="1" t="s">
        <v>179</v>
      </c>
      <c r="J164" s="175">
        <v>103276.72</v>
      </c>
      <c r="K164" s="175">
        <v>100204.06</v>
      </c>
      <c r="L164" s="175">
        <v>100524.2555719565</v>
      </c>
      <c r="M164" s="175">
        <v>103276.72</v>
      </c>
      <c r="N164" s="175">
        <v>97.334864596700001</v>
      </c>
      <c r="O164" s="184" t="s">
        <v>0</v>
      </c>
    </row>
    <row r="165" spans="2:15">
      <c r="B165" s="47" t="s">
        <v>174</v>
      </c>
      <c r="C165" s="1" t="s">
        <v>186</v>
      </c>
      <c r="D165" s="1" t="s">
        <v>223</v>
      </c>
      <c r="E165" s="156"/>
      <c r="F165" s="1"/>
      <c r="G165" s="161">
        <v>44624.530381944445</v>
      </c>
      <c r="H165" s="161">
        <v>44967</v>
      </c>
      <c r="I165" s="1" t="s">
        <v>179</v>
      </c>
      <c r="J165" s="175">
        <v>103276.72</v>
      </c>
      <c r="K165" s="175">
        <v>100221.82</v>
      </c>
      <c r="L165" s="175">
        <v>100524.25508508259</v>
      </c>
      <c r="M165" s="175">
        <v>103276.72</v>
      </c>
      <c r="N165" s="175">
        <v>97.334864125300001</v>
      </c>
      <c r="O165" s="184" t="s">
        <v>0</v>
      </c>
    </row>
    <row r="166" spans="2:15">
      <c r="B166" s="47" t="s">
        <v>174</v>
      </c>
      <c r="C166" s="1" t="s">
        <v>186</v>
      </c>
      <c r="D166" s="1" t="s">
        <v>223</v>
      </c>
      <c r="E166" s="156"/>
      <c r="F166" s="1"/>
      <c r="G166" s="161">
        <v>44624.531527777777</v>
      </c>
      <c r="H166" s="161">
        <v>44967</v>
      </c>
      <c r="I166" s="1" t="s">
        <v>179</v>
      </c>
      <c r="J166" s="175">
        <v>103276.72</v>
      </c>
      <c r="K166" s="175">
        <v>100221.82</v>
      </c>
      <c r="L166" s="175">
        <v>100524.25508508259</v>
      </c>
      <c r="M166" s="175">
        <v>103276.72</v>
      </c>
      <c r="N166" s="175">
        <v>97.334864125300001</v>
      </c>
      <c r="O166" s="184" t="s">
        <v>0</v>
      </c>
    </row>
    <row r="167" spans="2:15">
      <c r="B167" s="47" t="s">
        <v>174</v>
      </c>
      <c r="C167" s="1" t="s">
        <v>186</v>
      </c>
      <c r="D167" s="1" t="s">
        <v>223</v>
      </c>
      <c r="E167" s="156"/>
      <c r="F167" s="1"/>
      <c r="G167" s="161">
        <v>44624.531550925924</v>
      </c>
      <c r="H167" s="161">
        <v>44967</v>
      </c>
      <c r="I167" s="1" t="s">
        <v>179</v>
      </c>
      <c r="J167" s="175">
        <v>103276.72</v>
      </c>
      <c r="K167" s="175">
        <v>100221.82</v>
      </c>
      <c r="L167" s="175">
        <v>100524.25508508259</v>
      </c>
      <c r="M167" s="175">
        <v>103276.72</v>
      </c>
      <c r="N167" s="175">
        <v>97.334864125300001</v>
      </c>
      <c r="O167" s="184" t="s">
        <v>0</v>
      </c>
    </row>
    <row r="168" spans="2:15">
      <c r="B168" s="47" t="s">
        <v>213</v>
      </c>
      <c r="C168" s="1" t="s">
        <v>186</v>
      </c>
      <c r="D168" s="1" t="s">
        <v>223</v>
      </c>
      <c r="E168" s="156"/>
      <c r="F168" s="1"/>
      <c r="G168" s="161">
        <v>44754.625162037039</v>
      </c>
      <c r="H168" s="161">
        <v>47753</v>
      </c>
      <c r="I168" s="1" t="s">
        <v>179</v>
      </c>
      <c r="J168" s="175">
        <v>3105.15</v>
      </c>
      <c r="K168" s="175">
        <v>2037.02</v>
      </c>
      <c r="L168" s="175">
        <v>2033.4599700174001</v>
      </c>
      <c r="M168" s="175">
        <v>3105.15</v>
      </c>
      <c r="N168" s="175">
        <v>65.486690498599998</v>
      </c>
      <c r="O168" s="184" t="s">
        <v>0</v>
      </c>
    </row>
    <row r="169" spans="2:15">
      <c r="B169" s="47" t="s">
        <v>214</v>
      </c>
      <c r="C169" s="1" t="s">
        <v>186</v>
      </c>
      <c r="D169" s="1" t="s">
        <v>223</v>
      </c>
      <c r="E169" s="156"/>
      <c r="F169" s="1"/>
      <c r="G169" s="161">
        <v>44846.398391203707</v>
      </c>
      <c r="H169" s="161">
        <v>46659</v>
      </c>
      <c r="I169" s="1" t="s">
        <v>179</v>
      </c>
      <c r="J169" s="175">
        <v>780197.22</v>
      </c>
      <c r="K169" s="175">
        <v>590613.96</v>
      </c>
      <c r="L169" s="175">
        <v>598859.66992154997</v>
      </c>
      <c r="M169" s="175">
        <v>780197.22</v>
      </c>
      <c r="N169" s="175">
        <v>76.757472927400002</v>
      </c>
      <c r="O169" s="184" t="s">
        <v>218</v>
      </c>
    </row>
    <row r="170" spans="2:15">
      <c r="B170" s="47" t="s">
        <v>174</v>
      </c>
      <c r="C170" s="1" t="s">
        <v>186</v>
      </c>
      <c r="D170" s="1" t="s">
        <v>223</v>
      </c>
      <c r="E170" s="156"/>
      <c r="F170" s="1"/>
      <c r="G170" s="161">
        <v>44861.407326388893</v>
      </c>
      <c r="H170" s="161">
        <v>46111</v>
      </c>
      <c r="I170" s="1" t="s">
        <v>179</v>
      </c>
      <c r="J170" s="175">
        <v>119363.03</v>
      </c>
      <c r="K170" s="175">
        <v>100528.34</v>
      </c>
      <c r="L170" s="175">
        <v>100152.8377456087</v>
      </c>
      <c r="M170" s="175">
        <v>119363.03</v>
      </c>
      <c r="N170" s="175">
        <v>83.906078578600003</v>
      </c>
      <c r="O170" s="184" t="s">
        <v>0</v>
      </c>
    </row>
    <row r="171" spans="2:15">
      <c r="B171" s="47" t="s">
        <v>174</v>
      </c>
      <c r="C171" s="1" t="s">
        <v>186</v>
      </c>
      <c r="D171" s="1" t="s">
        <v>223</v>
      </c>
      <c r="E171" s="156"/>
      <c r="F171" s="1"/>
      <c r="G171" s="161">
        <v>44862.4221412037</v>
      </c>
      <c r="H171" s="161">
        <v>46111</v>
      </c>
      <c r="I171" s="1" t="s">
        <v>179</v>
      </c>
      <c r="J171" s="175">
        <v>119363.03</v>
      </c>
      <c r="K171" s="175">
        <v>100543.38</v>
      </c>
      <c r="L171" s="175">
        <v>100152.8377456087</v>
      </c>
      <c r="M171" s="175">
        <v>119363.03</v>
      </c>
      <c r="N171" s="175">
        <v>83.906078578600003</v>
      </c>
      <c r="O171" s="184" t="s">
        <v>0</v>
      </c>
    </row>
    <row r="172" spans="2:15">
      <c r="B172" s="47" t="s">
        <v>174</v>
      </c>
      <c r="C172" s="1" t="s">
        <v>186</v>
      </c>
      <c r="D172" s="1" t="s">
        <v>223</v>
      </c>
      <c r="E172" s="156"/>
      <c r="F172" s="1"/>
      <c r="G172" s="161">
        <v>44897.423148148147</v>
      </c>
      <c r="H172" s="161">
        <v>46153</v>
      </c>
      <c r="I172" s="1" t="s">
        <v>179</v>
      </c>
      <c r="J172" s="175">
        <v>122105.48</v>
      </c>
      <c r="K172" s="175">
        <v>103159</v>
      </c>
      <c r="L172" s="175">
        <v>103598.7552283999</v>
      </c>
      <c r="M172" s="175">
        <v>122105.48</v>
      </c>
      <c r="N172" s="175">
        <v>84.843657490599995</v>
      </c>
      <c r="O172" s="184" t="s">
        <v>0</v>
      </c>
    </row>
    <row r="173" spans="2:15">
      <c r="B173" s="47" t="s">
        <v>174</v>
      </c>
      <c r="C173" s="1" t="s">
        <v>186</v>
      </c>
      <c r="D173" s="1" t="s">
        <v>223</v>
      </c>
      <c r="E173" s="156"/>
      <c r="F173" s="1"/>
      <c r="G173" s="161">
        <v>44897.426076388889</v>
      </c>
      <c r="H173" s="161">
        <v>46153</v>
      </c>
      <c r="I173" s="1" t="s">
        <v>179</v>
      </c>
      <c r="J173" s="175">
        <v>122105.48</v>
      </c>
      <c r="K173" s="175">
        <v>103159</v>
      </c>
      <c r="L173" s="175">
        <v>103598.7552283999</v>
      </c>
      <c r="M173" s="175">
        <v>122105.48</v>
      </c>
      <c r="N173" s="175">
        <v>84.843657490599995</v>
      </c>
      <c r="O173" s="184" t="s">
        <v>0</v>
      </c>
    </row>
    <row r="174" spans="2:15">
      <c r="B174" s="47" t="s">
        <v>174</v>
      </c>
      <c r="C174" s="1" t="s">
        <v>186</v>
      </c>
      <c r="D174" s="1" t="s">
        <v>223</v>
      </c>
      <c r="E174" s="156"/>
      <c r="F174" s="1"/>
      <c r="G174" s="161">
        <v>44897.426087962958</v>
      </c>
      <c r="H174" s="161">
        <v>46153</v>
      </c>
      <c r="I174" s="1" t="s">
        <v>179</v>
      </c>
      <c r="J174" s="175">
        <v>122105.48</v>
      </c>
      <c r="K174" s="175">
        <v>103159</v>
      </c>
      <c r="L174" s="175">
        <v>103598.7552283999</v>
      </c>
      <c r="M174" s="175">
        <v>122105.48</v>
      </c>
      <c r="N174" s="175">
        <v>84.843657490599995</v>
      </c>
      <c r="O174" s="184" t="s">
        <v>0</v>
      </c>
    </row>
    <row r="175" spans="2:15">
      <c r="B175" s="47" t="s">
        <v>174</v>
      </c>
      <c r="C175" s="1" t="s">
        <v>186</v>
      </c>
      <c r="D175" s="1" t="s">
        <v>223</v>
      </c>
      <c r="E175" s="156"/>
      <c r="F175" s="1"/>
      <c r="G175" s="161">
        <v>44922.388923611114</v>
      </c>
      <c r="H175" s="161">
        <v>46153</v>
      </c>
      <c r="I175" s="1" t="s">
        <v>179</v>
      </c>
      <c r="J175" s="175">
        <v>122105.48</v>
      </c>
      <c r="K175" s="175">
        <v>103537.99</v>
      </c>
      <c r="L175" s="175">
        <v>103598.7552283999</v>
      </c>
      <c r="M175" s="175">
        <v>122105.48</v>
      </c>
      <c r="N175" s="175">
        <v>84.843657490599995</v>
      </c>
      <c r="O175" s="184" t="s">
        <v>0</v>
      </c>
    </row>
    <row r="176" spans="2:15">
      <c r="B176" s="47" t="s">
        <v>174</v>
      </c>
      <c r="C176" s="1" t="s">
        <v>186</v>
      </c>
      <c r="D176" s="1" t="s">
        <v>223</v>
      </c>
      <c r="E176" s="156"/>
      <c r="F176" s="1"/>
      <c r="G176" s="161">
        <v>44924.412511574075</v>
      </c>
      <c r="H176" s="161">
        <v>46153</v>
      </c>
      <c r="I176" s="1" t="s">
        <v>179</v>
      </c>
      <c r="J176" s="175">
        <v>122105.48</v>
      </c>
      <c r="K176" s="175">
        <v>103568.36</v>
      </c>
      <c r="L176" s="175">
        <v>103598.7552283999</v>
      </c>
      <c r="M176" s="175">
        <v>122105.48</v>
      </c>
      <c r="N176" s="175">
        <v>84.843657490599995</v>
      </c>
      <c r="O176" s="184" t="s">
        <v>0</v>
      </c>
    </row>
    <row r="177" spans="2:15">
      <c r="B177" s="47" t="s">
        <v>175</v>
      </c>
      <c r="C177" s="1" t="s">
        <v>198</v>
      </c>
      <c r="D177" s="1" t="s">
        <v>223</v>
      </c>
      <c r="E177" s="156"/>
      <c r="F177" s="1" t="s">
        <v>178</v>
      </c>
      <c r="G177" s="161">
        <v>44757.46974537037</v>
      </c>
      <c r="H177" s="161">
        <v>47297</v>
      </c>
      <c r="I177" s="1" t="s">
        <v>179</v>
      </c>
      <c r="J177" s="175">
        <v>1488657.68</v>
      </c>
      <c r="K177" s="175">
        <v>1001534.25</v>
      </c>
      <c r="L177" s="175">
        <v>1016496.7402881903</v>
      </c>
      <c r="M177" s="175">
        <v>1488657.68</v>
      </c>
      <c r="N177" s="175">
        <v>68.282772725000001</v>
      </c>
      <c r="O177" s="184" t="s">
        <v>0</v>
      </c>
    </row>
    <row r="178" spans="2:15">
      <c r="B178" s="47" t="s">
        <v>175</v>
      </c>
      <c r="C178" s="1" t="s">
        <v>198</v>
      </c>
      <c r="D178" s="1" t="s">
        <v>223</v>
      </c>
      <c r="E178" s="156"/>
      <c r="F178" s="1" t="s">
        <v>178</v>
      </c>
      <c r="G178" s="161">
        <v>44827.377847222226</v>
      </c>
      <c r="H178" s="161">
        <v>47297</v>
      </c>
      <c r="I178" s="1" t="s">
        <v>179</v>
      </c>
      <c r="J178" s="175">
        <v>3117248.8</v>
      </c>
      <c r="K178" s="175">
        <v>2125323.94</v>
      </c>
      <c r="L178" s="175">
        <v>2128557.6951546157</v>
      </c>
      <c r="M178" s="175">
        <v>3117248.8</v>
      </c>
      <c r="N178" s="175">
        <v>68.283214838500001</v>
      </c>
      <c r="O178" s="184" t="s">
        <v>0</v>
      </c>
    </row>
    <row r="179" spans="2:15">
      <c r="B179" s="47" t="s">
        <v>175</v>
      </c>
      <c r="C179" s="1" t="s">
        <v>198</v>
      </c>
      <c r="D179" s="1" t="s">
        <v>223</v>
      </c>
      <c r="E179" s="156"/>
      <c r="F179" s="1" t="s">
        <v>178</v>
      </c>
      <c r="G179" s="161">
        <v>44840.429386574069</v>
      </c>
      <c r="H179" s="161">
        <v>47297</v>
      </c>
      <c r="I179" s="1" t="s">
        <v>179</v>
      </c>
      <c r="J179" s="175">
        <v>735602.81</v>
      </c>
      <c r="K179" s="175">
        <v>500000</v>
      </c>
      <c r="L179" s="175">
        <v>508242.64804300969</v>
      </c>
      <c r="M179" s="175">
        <v>735602.81</v>
      </c>
      <c r="N179" s="175">
        <v>69.091993822500001</v>
      </c>
      <c r="O179" s="184" t="s">
        <v>0</v>
      </c>
    </row>
    <row r="180" spans="2:15">
      <c r="B180" s="47" t="s">
        <v>175</v>
      </c>
      <c r="C180" s="1" t="s">
        <v>198</v>
      </c>
      <c r="D180" s="1" t="s">
        <v>223</v>
      </c>
      <c r="E180" s="156"/>
      <c r="F180" s="1" t="s">
        <v>178</v>
      </c>
      <c r="G180" s="161">
        <v>44907.545856481476</v>
      </c>
      <c r="H180" s="161">
        <v>47297</v>
      </c>
      <c r="I180" s="1" t="s">
        <v>179</v>
      </c>
      <c r="J180" s="175">
        <v>69146.75</v>
      </c>
      <c r="K180" s="175">
        <v>47603.9</v>
      </c>
      <c r="L180" s="175">
        <v>47776.253799636201</v>
      </c>
      <c r="M180" s="175">
        <v>69146.75</v>
      </c>
      <c r="N180" s="175">
        <v>69.093997620500005</v>
      </c>
      <c r="O180" s="184" t="s">
        <v>0</v>
      </c>
    </row>
    <row r="181" spans="2:15">
      <c r="B181" s="47" t="s">
        <v>175</v>
      </c>
      <c r="C181" s="1" t="s">
        <v>187</v>
      </c>
      <c r="D181" s="1" t="s">
        <v>221</v>
      </c>
      <c r="E181" s="156"/>
      <c r="F181" s="1"/>
      <c r="G181" s="161">
        <v>44376.636550925927</v>
      </c>
      <c r="H181" s="161">
        <v>48026</v>
      </c>
      <c r="I181" s="1" t="s">
        <v>179</v>
      </c>
      <c r="J181" s="175">
        <v>1891750.04</v>
      </c>
      <c r="K181" s="175">
        <v>1080999.99</v>
      </c>
      <c r="L181" s="175">
        <v>1081223.8567216771</v>
      </c>
      <c r="M181" s="175">
        <v>1891750.04</v>
      </c>
      <c r="N181" s="175">
        <v>57.1546892486</v>
      </c>
      <c r="O181" s="184" t="s">
        <v>0</v>
      </c>
    </row>
    <row r="182" spans="2:15">
      <c r="B182" s="47" t="s">
        <v>175</v>
      </c>
      <c r="C182" s="1" t="s">
        <v>187</v>
      </c>
      <c r="D182" s="1" t="s">
        <v>221</v>
      </c>
      <c r="E182" s="156"/>
      <c r="F182" s="1"/>
      <c r="G182" s="161">
        <v>44376.652337962965</v>
      </c>
      <c r="H182" s="161">
        <v>46931</v>
      </c>
      <c r="I182" s="1" t="s">
        <v>179</v>
      </c>
      <c r="J182" s="175">
        <v>2234999.94</v>
      </c>
      <c r="K182" s="175">
        <v>1500000.02</v>
      </c>
      <c r="L182" s="175">
        <v>1500289.4473970467</v>
      </c>
      <c r="M182" s="175">
        <v>2234999.94</v>
      </c>
      <c r="N182" s="175">
        <v>67.127046428300005</v>
      </c>
      <c r="O182" s="184" t="s">
        <v>0</v>
      </c>
    </row>
    <row r="183" spans="2:15">
      <c r="B183" s="47" t="s">
        <v>175</v>
      </c>
      <c r="C183" s="1" t="s">
        <v>187</v>
      </c>
      <c r="D183" s="1" t="s">
        <v>221</v>
      </c>
      <c r="E183" s="156"/>
      <c r="F183" s="1"/>
      <c r="G183" s="161">
        <v>44586.424513888887</v>
      </c>
      <c r="H183" s="161">
        <v>46931</v>
      </c>
      <c r="I183" s="1" t="s">
        <v>179</v>
      </c>
      <c r="J183" s="175">
        <v>221145.37</v>
      </c>
      <c r="K183" s="175">
        <v>152787.07999999999</v>
      </c>
      <c r="L183" s="175">
        <v>152033.4034431318</v>
      </c>
      <c r="M183" s="175">
        <v>221145.37</v>
      </c>
      <c r="N183" s="175">
        <v>68.748173856500003</v>
      </c>
      <c r="O183" s="184" t="s">
        <v>0</v>
      </c>
    </row>
    <row r="184" spans="2:15">
      <c r="B184" s="47" t="s">
        <v>175</v>
      </c>
      <c r="C184" s="1" t="s">
        <v>187</v>
      </c>
      <c r="D184" s="1" t="s">
        <v>221</v>
      </c>
      <c r="E184" s="156"/>
      <c r="F184" s="1"/>
      <c r="G184" s="161">
        <v>44720.433750000004</v>
      </c>
      <c r="H184" s="161">
        <v>46202</v>
      </c>
      <c r="I184" s="1" t="s">
        <v>179</v>
      </c>
      <c r="J184" s="175">
        <v>141678.59</v>
      </c>
      <c r="K184" s="175">
        <v>112383.7</v>
      </c>
      <c r="L184" s="175">
        <v>111022.08445988721</v>
      </c>
      <c r="M184" s="175">
        <v>141678.59</v>
      </c>
      <c r="N184" s="175">
        <v>78.361934897799998</v>
      </c>
      <c r="O184" s="184" t="s">
        <v>0</v>
      </c>
    </row>
    <row r="185" spans="2:15">
      <c r="B185" s="47" t="s">
        <v>175</v>
      </c>
      <c r="C185" s="1" t="s">
        <v>187</v>
      </c>
      <c r="D185" s="1" t="s">
        <v>221</v>
      </c>
      <c r="E185" s="156"/>
      <c r="F185" s="1"/>
      <c r="G185" s="161">
        <v>44844.395520833335</v>
      </c>
      <c r="H185" s="161">
        <v>48026</v>
      </c>
      <c r="I185" s="1" t="s">
        <v>179</v>
      </c>
      <c r="J185" s="175">
        <v>149030.21</v>
      </c>
      <c r="K185" s="175">
        <v>90184.94</v>
      </c>
      <c r="L185" s="175">
        <v>90019.843224071403</v>
      </c>
      <c r="M185" s="175">
        <v>149030.21</v>
      </c>
      <c r="N185" s="175">
        <v>60.403755201099997</v>
      </c>
      <c r="O185" s="184" t="s">
        <v>0</v>
      </c>
    </row>
    <row r="186" spans="2:15">
      <c r="B186" s="47" t="s">
        <v>175</v>
      </c>
      <c r="C186" s="1" t="s">
        <v>187</v>
      </c>
      <c r="D186" s="1" t="s">
        <v>221</v>
      </c>
      <c r="E186" s="156"/>
      <c r="F186" s="1"/>
      <c r="G186" s="161">
        <v>44846.420324074068</v>
      </c>
      <c r="H186" s="161">
        <v>48026</v>
      </c>
      <c r="I186" s="1" t="s">
        <v>179</v>
      </c>
      <c r="J186" s="175">
        <v>1258476.73</v>
      </c>
      <c r="K186" s="175">
        <v>761873.96</v>
      </c>
      <c r="L186" s="175">
        <v>760169.33159830305</v>
      </c>
      <c r="M186" s="175">
        <v>1258476.73</v>
      </c>
      <c r="N186" s="175">
        <v>60.4039243219</v>
      </c>
      <c r="O186" s="184" t="s">
        <v>0</v>
      </c>
    </row>
    <row r="187" spans="2:15">
      <c r="B187" s="47" t="s">
        <v>175</v>
      </c>
      <c r="C187" s="1" t="s">
        <v>187</v>
      </c>
      <c r="D187" s="1" t="s">
        <v>221</v>
      </c>
      <c r="E187" s="156"/>
      <c r="F187" s="1"/>
      <c r="G187" s="161">
        <v>44865.539166666669</v>
      </c>
      <c r="H187" s="161">
        <v>46931</v>
      </c>
      <c r="I187" s="1" t="s">
        <v>179</v>
      </c>
      <c r="J187" s="175">
        <v>1261947.95</v>
      </c>
      <c r="K187" s="175">
        <v>905350.68</v>
      </c>
      <c r="L187" s="175">
        <v>900200.74169629347</v>
      </c>
      <c r="M187" s="175">
        <v>1261947.95</v>
      </c>
      <c r="N187" s="175">
        <v>71.334221169399996</v>
      </c>
      <c r="O187" s="184" t="s">
        <v>0</v>
      </c>
    </row>
    <row r="188" spans="2:15">
      <c r="B188" s="47" t="s">
        <v>175</v>
      </c>
      <c r="C188" s="1" t="s">
        <v>187</v>
      </c>
      <c r="D188" s="1" t="s">
        <v>221</v>
      </c>
      <c r="E188" s="156"/>
      <c r="F188" s="1"/>
      <c r="G188" s="161">
        <v>44895.617094907408</v>
      </c>
      <c r="H188" s="161">
        <v>46202</v>
      </c>
      <c r="I188" s="1" t="s">
        <v>179</v>
      </c>
      <c r="J188" s="175">
        <v>621808.23</v>
      </c>
      <c r="K188" s="175">
        <v>505431.5</v>
      </c>
      <c r="L188" s="175">
        <v>500102.40000667929</v>
      </c>
      <c r="M188" s="175">
        <v>621808.23</v>
      </c>
      <c r="N188" s="175">
        <v>80.427111749000005</v>
      </c>
      <c r="O188" s="184" t="s">
        <v>0</v>
      </c>
    </row>
    <row r="189" spans="2:15">
      <c r="B189" s="47" t="s">
        <v>174</v>
      </c>
      <c r="C189" s="1" t="s">
        <v>188</v>
      </c>
      <c r="D189" s="1" t="s">
        <v>223</v>
      </c>
      <c r="E189" s="156"/>
      <c r="F189" s="1" t="s">
        <v>178</v>
      </c>
      <c r="G189" s="161">
        <v>44350.661041666666</v>
      </c>
      <c r="H189" s="161">
        <v>45448</v>
      </c>
      <c r="I189" s="1" t="s">
        <v>179</v>
      </c>
      <c r="J189" s="175">
        <v>110230</v>
      </c>
      <c r="K189" s="175">
        <v>100000</v>
      </c>
      <c r="L189" s="175">
        <v>100249.74823278309</v>
      </c>
      <c r="M189" s="175">
        <v>110230</v>
      </c>
      <c r="N189" s="175">
        <v>90.945974991200004</v>
      </c>
      <c r="O189" s="184" t="s">
        <v>0</v>
      </c>
    </row>
    <row r="190" spans="2:15">
      <c r="B190" s="47" t="s">
        <v>174</v>
      </c>
      <c r="C190" s="1" t="s">
        <v>188</v>
      </c>
      <c r="D190" s="1" t="s">
        <v>223</v>
      </c>
      <c r="E190" s="156"/>
      <c r="F190" s="1" t="s">
        <v>178</v>
      </c>
      <c r="G190" s="161">
        <v>44350.662847222222</v>
      </c>
      <c r="H190" s="161">
        <v>45448</v>
      </c>
      <c r="I190" s="1" t="s">
        <v>179</v>
      </c>
      <c r="J190" s="175">
        <v>110230</v>
      </c>
      <c r="K190" s="175">
        <v>100000</v>
      </c>
      <c r="L190" s="175">
        <v>100249.74823278309</v>
      </c>
      <c r="M190" s="175">
        <v>110230</v>
      </c>
      <c r="N190" s="175">
        <v>90.945974991200004</v>
      </c>
      <c r="O190" s="184" t="s">
        <v>0</v>
      </c>
    </row>
    <row r="191" spans="2:15">
      <c r="B191" s="47" t="s">
        <v>174</v>
      </c>
      <c r="C191" s="1" t="s">
        <v>188</v>
      </c>
      <c r="D191" s="1" t="s">
        <v>223</v>
      </c>
      <c r="E191" s="156"/>
      <c r="F191" s="1" t="s">
        <v>178</v>
      </c>
      <c r="G191" s="161">
        <v>44350.664224537039</v>
      </c>
      <c r="H191" s="161">
        <v>45448</v>
      </c>
      <c r="I191" s="1" t="s">
        <v>179</v>
      </c>
      <c r="J191" s="175">
        <v>110230</v>
      </c>
      <c r="K191" s="175">
        <v>100000</v>
      </c>
      <c r="L191" s="175">
        <v>100249.74823278309</v>
      </c>
      <c r="M191" s="175">
        <v>110230</v>
      </c>
      <c r="N191" s="175">
        <v>90.945974991200004</v>
      </c>
      <c r="O191" s="184" t="s">
        <v>0</v>
      </c>
    </row>
    <row r="192" spans="2:15">
      <c r="B192" s="47" t="s">
        <v>174</v>
      </c>
      <c r="C192" s="1" t="s">
        <v>188</v>
      </c>
      <c r="D192" s="1" t="s">
        <v>223</v>
      </c>
      <c r="E192" s="156"/>
      <c r="F192" s="1" t="s">
        <v>178</v>
      </c>
      <c r="G192" s="161">
        <v>44350.664861111109</v>
      </c>
      <c r="H192" s="161">
        <v>45448</v>
      </c>
      <c r="I192" s="1" t="s">
        <v>179</v>
      </c>
      <c r="J192" s="175">
        <v>110230</v>
      </c>
      <c r="K192" s="175">
        <v>100000</v>
      </c>
      <c r="L192" s="175">
        <v>100249.74823278309</v>
      </c>
      <c r="M192" s="175">
        <v>110230</v>
      </c>
      <c r="N192" s="175">
        <v>90.945974991200004</v>
      </c>
      <c r="O192" s="184" t="s">
        <v>0</v>
      </c>
    </row>
    <row r="193" spans="2:15">
      <c r="B193" s="47" t="s">
        <v>174</v>
      </c>
      <c r="C193" s="1" t="s">
        <v>188</v>
      </c>
      <c r="D193" s="1" t="s">
        <v>223</v>
      </c>
      <c r="E193" s="156"/>
      <c r="F193" s="1" t="s">
        <v>178</v>
      </c>
      <c r="G193" s="161">
        <v>44350.665405092594</v>
      </c>
      <c r="H193" s="161">
        <v>45448</v>
      </c>
      <c r="I193" s="1" t="s">
        <v>179</v>
      </c>
      <c r="J193" s="175">
        <v>110230</v>
      </c>
      <c r="K193" s="175">
        <v>100000</v>
      </c>
      <c r="L193" s="175">
        <v>100249.74823278309</v>
      </c>
      <c r="M193" s="175">
        <v>110230</v>
      </c>
      <c r="N193" s="175">
        <v>90.945974991200004</v>
      </c>
      <c r="O193" s="184" t="s">
        <v>0</v>
      </c>
    </row>
    <row r="194" spans="2:15">
      <c r="B194" s="47" t="s">
        <v>174</v>
      </c>
      <c r="C194" s="1" t="s">
        <v>188</v>
      </c>
      <c r="D194" s="1" t="s">
        <v>223</v>
      </c>
      <c r="E194" s="156"/>
      <c r="F194" s="1" t="s">
        <v>178</v>
      </c>
      <c r="G194" s="161">
        <v>44350.665659722225</v>
      </c>
      <c r="H194" s="161">
        <v>45448</v>
      </c>
      <c r="I194" s="1" t="s">
        <v>179</v>
      </c>
      <c r="J194" s="175">
        <v>110230</v>
      </c>
      <c r="K194" s="175">
        <v>100000</v>
      </c>
      <c r="L194" s="175">
        <v>100249.74823278309</v>
      </c>
      <c r="M194" s="175">
        <v>110230</v>
      </c>
      <c r="N194" s="175">
        <v>90.945974991200004</v>
      </c>
      <c r="O194" s="184" t="s">
        <v>0</v>
      </c>
    </row>
    <row r="195" spans="2:15">
      <c r="B195" s="47" t="s">
        <v>174</v>
      </c>
      <c r="C195" s="1" t="s">
        <v>188</v>
      </c>
      <c r="D195" s="1" t="s">
        <v>223</v>
      </c>
      <c r="E195" s="156"/>
      <c r="F195" s="1" t="s">
        <v>178</v>
      </c>
      <c r="G195" s="161">
        <v>44350.665972222225</v>
      </c>
      <c r="H195" s="161">
        <v>45448</v>
      </c>
      <c r="I195" s="1" t="s">
        <v>179</v>
      </c>
      <c r="J195" s="175">
        <v>110230</v>
      </c>
      <c r="K195" s="175">
        <v>100000</v>
      </c>
      <c r="L195" s="175">
        <v>100249.74823278309</v>
      </c>
      <c r="M195" s="175">
        <v>110230</v>
      </c>
      <c r="N195" s="175">
        <v>90.945974991200004</v>
      </c>
      <c r="O195" s="184" t="s">
        <v>0</v>
      </c>
    </row>
    <row r="196" spans="2:15">
      <c r="B196" s="47" t="s">
        <v>174</v>
      </c>
      <c r="C196" s="1" t="s">
        <v>188</v>
      </c>
      <c r="D196" s="1" t="s">
        <v>223</v>
      </c>
      <c r="E196" s="156"/>
      <c r="F196" s="1" t="s">
        <v>178</v>
      </c>
      <c r="G196" s="161">
        <v>44350.666273148148</v>
      </c>
      <c r="H196" s="161">
        <v>45448</v>
      </c>
      <c r="I196" s="1" t="s">
        <v>179</v>
      </c>
      <c r="J196" s="175">
        <v>110230</v>
      </c>
      <c r="K196" s="175">
        <v>100000</v>
      </c>
      <c r="L196" s="175">
        <v>100249.74823278309</v>
      </c>
      <c r="M196" s="175">
        <v>110230</v>
      </c>
      <c r="N196" s="175">
        <v>90.945974991200004</v>
      </c>
      <c r="O196" s="184" t="s">
        <v>0</v>
      </c>
    </row>
    <row r="197" spans="2:15">
      <c r="B197" s="47" t="s">
        <v>174</v>
      </c>
      <c r="C197" s="1" t="s">
        <v>188</v>
      </c>
      <c r="D197" s="1" t="s">
        <v>223</v>
      </c>
      <c r="E197" s="156"/>
      <c r="F197" s="1" t="s">
        <v>178</v>
      </c>
      <c r="G197" s="161">
        <v>44350.666527777779</v>
      </c>
      <c r="H197" s="161">
        <v>45448</v>
      </c>
      <c r="I197" s="1" t="s">
        <v>179</v>
      </c>
      <c r="J197" s="175">
        <v>110230</v>
      </c>
      <c r="K197" s="175">
        <v>100000</v>
      </c>
      <c r="L197" s="175">
        <v>100249.74823278309</v>
      </c>
      <c r="M197" s="175">
        <v>110230</v>
      </c>
      <c r="N197" s="175">
        <v>90.945974991200004</v>
      </c>
      <c r="O197" s="184" t="s">
        <v>0</v>
      </c>
    </row>
    <row r="198" spans="2:15">
      <c r="B198" s="47" t="s">
        <v>174</v>
      </c>
      <c r="C198" s="1" t="s">
        <v>188</v>
      </c>
      <c r="D198" s="1" t="s">
        <v>223</v>
      </c>
      <c r="E198" s="156"/>
      <c r="F198" s="1" t="s">
        <v>178</v>
      </c>
      <c r="G198" s="161">
        <v>44350.666770833333</v>
      </c>
      <c r="H198" s="161">
        <v>45448</v>
      </c>
      <c r="I198" s="1" t="s">
        <v>179</v>
      </c>
      <c r="J198" s="175">
        <v>110230</v>
      </c>
      <c r="K198" s="175">
        <v>100000</v>
      </c>
      <c r="L198" s="175">
        <v>100249.74823278309</v>
      </c>
      <c r="M198" s="175">
        <v>110230</v>
      </c>
      <c r="N198" s="175">
        <v>90.945974991200004</v>
      </c>
      <c r="O198" s="184" t="s">
        <v>0</v>
      </c>
    </row>
    <row r="199" spans="2:15">
      <c r="B199" s="47" t="s">
        <v>174</v>
      </c>
      <c r="C199" s="1" t="s">
        <v>188</v>
      </c>
      <c r="D199" s="1" t="s">
        <v>223</v>
      </c>
      <c r="E199" s="156"/>
      <c r="F199" s="1" t="s">
        <v>178</v>
      </c>
      <c r="G199" s="161">
        <v>44350.669583333336</v>
      </c>
      <c r="H199" s="161">
        <v>45448</v>
      </c>
      <c r="I199" s="1" t="s">
        <v>179</v>
      </c>
      <c r="J199" s="175">
        <v>275572</v>
      </c>
      <c r="K199" s="175">
        <v>250000</v>
      </c>
      <c r="L199" s="175">
        <v>250624.29796624911</v>
      </c>
      <c r="M199" s="175">
        <v>275572</v>
      </c>
      <c r="N199" s="175">
        <v>90.946938718799998</v>
      </c>
      <c r="O199" s="184" t="s">
        <v>0</v>
      </c>
    </row>
    <row r="200" spans="2:15">
      <c r="B200" s="47" t="s">
        <v>174</v>
      </c>
      <c r="C200" s="1" t="s">
        <v>188</v>
      </c>
      <c r="D200" s="1" t="s">
        <v>223</v>
      </c>
      <c r="E200" s="156"/>
      <c r="F200" s="1" t="s">
        <v>178</v>
      </c>
      <c r="G200" s="161">
        <v>44350.670624999992</v>
      </c>
      <c r="H200" s="161">
        <v>45448</v>
      </c>
      <c r="I200" s="1" t="s">
        <v>179</v>
      </c>
      <c r="J200" s="175">
        <v>275572</v>
      </c>
      <c r="K200" s="175">
        <v>250000</v>
      </c>
      <c r="L200" s="175">
        <v>250624.29796624911</v>
      </c>
      <c r="M200" s="175">
        <v>275572</v>
      </c>
      <c r="N200" s="175">
        <v>90.946938718799998</v>
      </c>
      <c r="O200" s="184" t="s">
        <v>0</v>
      </c>
    </row>
    <row r="201" spans="2:15">
      <c r="B201" s="47" t="s">
        <v>174</v>
      </c>
      <c r="C201" s="1" t="s">
        <v>188</v>
      </c>
      <c r="D201" s="1" t="s">
        <v>223</v>
      </c>
      <c r="E201" s="156"/>
      <c r="F201" s="1" t="s">
        <v>178</v>
      </c>
      <c r="G201" s="161">
        <v>44350.670937499999</v>
      </c>
      <c r="H201" s="161">
        <v>45448</v>
      </c>
      <c r="I201" s="1" t="s">
        <v>179</v>
      </c>
      <c r="J201" s="175">
        <v>275572</v>
      </c>
      <c r="K201" s="175">
        <v>250000</v>
      </c>
      <c r="L201" s="175">
        <v>250624.29796624911</v>
      </c>
      <c r="M201" s="175">
        <v>275572</v>
      </c>
      <c r="N201" s="175">
        <v>90.946938718799998</v>
      </c>
      <c r="O201" s="184" t="s">
        <v>0</v>
      </c>
    </row>
    <row r="202" spans="2:15">
      <c r="B202" s="47" t="s">
        <v>174</v>
      </c>
      <c r="C202" s="1" t="s">
        <v>188</v>
      </c>
      <c r="D202" s="1" t="s">
        <v>223</v>
      </c>
      <c r="E202" s="156"/>
      <c r="F202" s="1" t="s">
        <v>178</v>
      </c>
      <c r="G202" s="161">
        <v>44350.671238425923</v>
      </c>
      <c r="H202" s="161">
        <v>45448</v>
      </c>
      <c r="I202" s="1" t="s">
        <v>179</v>
      </c>
      <c r="J202" s="175">
        <v>275572</v>
      </c>
      <c r="K202" s="175">
        <v>250000</v>
      </c>
      <c r="L202" s="175">
        <v>250624.29796624911</v>
      </c>
      <c r="M202" s="175">
        <v>275572</v>
      </c>
      <c r="N202" s="175">
        <v>90.946938718799998</v>
      </c>
      <c r="O202" s="184" t="s">
        <v>0</v>
      </c>
    </row>
    <row r="203" spans="2:15">
      <c r="B203" s="47" t="s">
        <v>174</v>
      </c>
      <c r="C203" s="1" t="s">
        <v>188</v>
      </c>
      <c r="D203" s="1" t="s">
        <v>223</v>
      </c>
      <c r="E203" s="156"/>
      <c r="F203" s="1" t="s">
        <v>178</v>
      </c>
      <c r="G203" s="161">
        <v>44421.644548611112</v>
      </c>
      <c r="H203" s="161">
        <v>45141</v>
      </c>
      <c r="I203" s="1" t="s">
        <v>179</v>
      </c>
      <c r="J203" s="175">
        <v>105524</v>
      </c>
      <c r="K203" s="175">
        <v>100000</v>
      </c>
      <c r="L203" s="175">
        <v>101110.9867271486</v>
      </c>
      <c r="M203" s="175">
        <v>105524</v>
      </c>
      <c r="N203" s="175">
        <v>95.818000385800005</v>
      </c>
      <c r="O203" s="184" t="s">
        <v>0</v>
      </c>
    </row>
    <row r="204" spans="2:15">
      <c r="B204" s="47" t="s">
        <v>174</v>
      </c>
      <c r="C204" s="1" t="s">
        <v>188</v>
      </c>
      <c r="D204" s="1" t="s">
        <v>223</v>
      </c>
      <c r="E204" s="156"/>
      <c r="F204" s="1" t="s">
        <v>178</v>
      </c>
      <c r="G204" s="161">
        <v>44421.644814814812</v>
      </c>
      <c r="H204" s="161">
        <v>45141</v>
      </c>
      <c r="I204" s="1" t="s">
        <v>179</v>
      </c>
      <c r="J204" s="175">
        <v>105524</v>
      </c>
      <c r="K204" s="175">
        <v>100000</v>
      </c>
      <c r="L204" s="175">
        <v>101110.9867271486</v>
      </c>
      <c r="M204" s="175">
        <v>105524</v>
      </c>
      <c r="N204" s="175">
        <v>95.818000385800005</v>
      </c>
      <c r="O204" s="184" t="s">
        <v>0</v>
      </c>
    </row>
    <row r="205" spans="2:15">
      <c r="B205" s="47" t="s">
        <v>174</v>
      </c>
      <c r="C205" s="1" t="s">
        <v>188</v>
      </c>
      <c r="D205" s="1" t="s">
        <v>223</v>
      </c>
      <c r="E205" s="156"/>
      <c r="F205" s="1" t="s">
        <v>178</v>
      </c>
      <c r="G205" s="161">
        <v>44421.644826388889</v>
      </c>
      <c r="H205" s="161">
        <v>45141</v>
      </c>
      <c r="I205" s="1" t="s">
        <v>179</v>
      </c>
      <c r="J205" s="175">
        <v>105524</v>
      </c>
      <c r="K205" s="175">
        <v>100000</v>
      </c>
      <c r="L205" s="175">
        <v>101110.9867271486</v>
      </c>
      <c r="M205" s="175">
        <v>105524</v>
      </c>
      <c r="N205" s="175">
        <v>95.818000385800005</v>
      </c>
      <c r="O205" s="184" t="s">
        <v>0</v>
      </c>
    </row>
    <row r="206" spans="2:15">
      <c r="B206" s="47" t="s">
        <v>174</v>
      </c>
      <c r="C206" s="1" t="s">
        <v>188</v>
      </c>
      <c r="D206" s="1" t="s">
        <v>223</v>
      </c>
      <c r="E206" s="156"/>
      <c r="F206" s="1" t="s">
        <v>178</v>
      </c>
      <c r="G206" s="161">
        <v>44421.644849537035</v>
      </c>
      <c r="H206" s="161">
        <v>45141</v>
      </c>
      <c r="I206" s="1" t="s">
        <v>179</v>
      </c>
      <c r="J206" s="175">
        <v>105524</v>
      </c>
      <c r="K206" s="175">
        <v>100000</v>
      </c>
      <c r="L206" s="175">
        <v>101110.9867271486</v>
      </c>
      <c r="M206" s="175">
        <v>105524</v>
      </c>
      <c r="N206" s="175">
        <v>95.818000385800005</v>
      </c>
      <c r="O206" s="184" t="s">
        <v>0</v>
      </c>
    </row>
    <row r="207" spans="2:15">
      <c r="B207" s="47" t="s">
        <v>174</v>
      </c>
      <c r="C207" s="1" t="s">
        <v>188</v>
      </c>
      <c r="D207" s="1" t="s">
        <v>223</v>
      </c>
      <c r="E207" s="156"/>
      <c r="F207" s="1" t="s">
        <v>178</v>
      </c>
      <c r="G207" s="161">
        <v>44421.644872685181</v>
      </c>
      <c r="H207" s="161">
        <v>45141</v>
      </c>
      <c r="I207" s="1" t="s">
        <v>179</v>
      </c>
      <c r="J207" s="175">
        <v>105524</v>
      </c>
      <c r="K207" s="175">
        <v>100000</v>
      </c>
      <c r="L207" s="175">
        <v>101110.9867271486</v>
      </c>
      <c r="M207" s="175">
        <v>105524</v>
      </c>
      <c r="N207" s="175">
        <v>95.818000385800005</v>
      </c>
      <c r="O207" s="184" t="s">
        <v>0</v>
      </c>
    </row>
    <row r="208" spans="2:15">
      <c r="B208" s="47" t="s">
        <v>174</v>
      </c>
      <c r="C208" s="1" t="s">
        <v>188</v>
      </c>
      <c r="D208" s="1" t="s">
        <v>223</v>
      </c>
      <c r="E208" s="156"/>
      <c r="F208" s="1" t="s">
        <v>178</v>
      </c>
      <c r="G208" s="161">
        <v>44421.644884259258</v>
      </c>
      <c r="H208" s="161">
        <v>45141</v>
      </c>
      <c r="I208" s="1" t="s">
        <v>179</v>
      </c>
      <c r="J208" s="175">
        <v>105524</v>
      </c>
      <c r="K208" s="175">
        <v>100000</v>
      </c>
      <c r="L208" s="175">
        <v>101110.9867271486</v>
      </c>
      <c r="M208" s="175">
        <v>105524</v>
      </c>
      <c r="N208" s="175">
        <v>95.818000385800005</v>
      </c>
      <c r="O208" s="184" t="s">
        <v>0</v>
      </c>
    </row>
    <row r="209" spans="2:15">
      <c r="B209" s="47" t="s">
        <v>174</v>
      </c>
      <c r="C209" s="1" t="s">
        <v>188</v>
      </c>
      <c r="D209" s="1" t="s">
        <v>223</v>
      </c>
      <c r="E209" s="156"/>
      <c r="F209" s="1" t="s">
        <v>178</v>
      </c>
      <c r="G209" s="161">
        <v>44421.644907407404</v>
      </c>
      <c r="H209" s="161">
        <v>45141</v>
      </c>
      <c r="I209" s="1" t="s">
        <v>179</v>
      </c>
      <c r="J209" s="175">
        <v>105524</v>
      </c>
      <c r="K209" s="175">
        <v>100000</v>
      </c>
      <c r="L209" s="175">
        <v>101110.9867271486</v>
      </c>
      <c r="M209" s="175">
        <v>105524</v>
      </c>
      <c r="N209" s="175">
        <v>95.818000385800005</v>
      </c>
      <c r="O209" s="184" t="s">
        <v>0</v>
      </c>
    </row>
    <row r="210" spans="2:15">
      <c r="B210" s="47" t="s">
        <v>174</v>
      </c>
      <c r="C210" s="1" t="s">
        <v>188</v>
      </c>
      <c r="D210" s="1" t="s">
        <v>223</v>
      </c>
      <c r="E210" s="156"/>
      <c r="F210" s="1" t="s">
        <v>178</v>
      </c>
      <c r="G210" s="161">
        <v>44421.644918981481</v>
      </c>
      <c r="H210" s="161">
        <v>45141</v>
      </c>
      <c r="I210" s="1" t="s">
        <v>179</v>
      </c>
      <c r="J210" s="175">
        <v>105524</v>
      </c>
      <c r="K210" s="175">
        <v>100000</v>
      </c>
      <c r="L210" s="175">
        <v>101110.9867271486</v>
      </c>
      <c r="M210" s="175">
        <v>105524</v>
      </c>
      <c r="N210" s="175">
        <v>95.818000385800005</v>
      </c>
      <c r="O210" s="184" t="s">
        <v>0</v>
      </c>
    </row>
    <row r="211" spans="2:15">
      <c r="B211" s="47" t="s">
        <v>174</v>
      </c>
      <c r="C211" s="1" t="s">
        <v>188</v>
      </c>
      <c r="D211" s="1" t="s">
        <v>223</v>
      </c>
      <c r="E211" s="156"/>
      <c r="F211" s="1" t="s">
        <v>178</v>
      </c>
      <c r="G211" s="161">
        <v>44421.644930555551</v>
      </c>
      <c r="H211" s="161">
        <v>45141</v>
      </c>
      <c r="I211" s="1" t="s">
        <v>179</v>
      </c>
      <c r="J211" s="175">
        <v>105524</v>
      </c>
      <c r="K211" s="175">
        <v>100000</v>
      </c>
      <c r="L211" s="175">
        <v>101110.9867271486</v>
      </c>
      <c r="M211" s="175">
        <v>105524</v>
      </c>
      <c r="N211" s="175">
        <v>95.818000385800005</v>
      </c>
      <c r="O211" s="184" t="s">
        <v>0</v>
      </c>
    </row>
    <row r="212" spans="2:15">
      <c r="B212" s="47" t="s">
        <v>174</v>
      </c>
      <c r="C212" s="1" t="s">
        <v>188</v>
      </c>
      <c r="D212" s="1" t="s">
        <v>223</v>
      </c>
      <c r="E212" s="156"/>
      <c r="F212" s="1" t="s">
        <v>178</v>
      </c>
      <c r="G212" s="161">
        <v>44421.644942129627</v>
      </c>
      <c r="H212" s="161">
        <v>45141</v>
      </c>
      <c r="I212" s="1" t="s">
        <v>179</v>
      </c>
      <c r="J212" s="175">
        <v>105524</v>
      </c>
      <c r="K212" s="175">
        <v>100000</v>
      </c>
      <c r="L212" s="175">
        <v>101110.9867271486</v>
      </c>
      <c r="M212" s="175">
        <v>105524</v>
      </c>
      <c r="N212" s="175">
        <v>95.818000385800005</v>
      </c>
      <c r="O212" s="184" t="s">
        <v>0</v>
      </c>
    </row>
    <row r="213" spans="2:15">
      <c r="B213" s="47" t="s">
        <v>174</v>
      </c>
      <c r="C213" s="1" t="s">
        <v>188</v>
      </c>
      <c r="D213" s="1" t="s">
        <v>223</v>
      </c>
      <c r="E213" s="156"/>
      <c r="F213" s="1" t="s">
        <v>178</v>
      </c>
      <c r="G213" s="161">
        <v>44421.644953703704</v>
      </c>
      <c r="H213" s="161">
        <v>45141</v>
      </c>
      <c r="I213" s="1" t="s">
        <v>179</v>
      </c>
      <c r="J213" s="175">
        <v>105524</v>
      </c>
      <c r="K213" s="175">
        <v>100000</v>
      </c>
      <c r="L213" s="175">
        <v>101110.9867271486</v>
      </c>
      <c r="M213" s="175">
        <v>105524</v>
      </c>
      <c r="N213" s="175">
        <v>95.818000385800005</v>
      </c>
      <c r="O213" s="184" t="s">
        <v>0</v>
      </c>
    </row>
    <row r="214" spans="2:15">
      <c r="B214" s="47" t="s">
        <v>174</v>
      </c>
      <c r="C214" s="1" t="s">
        <v>188</v>
      </c>
      <c r="D214" s="1" t="s">
        <v>223</v>
      </c>
      <c r="E214" s="156"/>
      <c r="F214" s="1" t="s">
        <v>178</v>
      </c>
      <c r="G214" s="161">
        <v>44421.644965277774</v>
      </c>
      <c r="H214" s="161">
        <v>45141</v>
      </c>
      <c r="I214" s="1" t="s">
        <v>179</v>
      </c>
      <c r="J214" s="175">
        <v>105524</v>
      </c>
      <c r="K214" s="175">
        <v>100000</v>
      </c>
      <c r="L214" s="175">
        <v>101110.9867271486</v>
      </c>
      <c r="M214" s="175">
        <v>105524</v>
      </c>
      <c r="N214" s="175">
        <v>95.818000385800005</v>
      </c>
      <c r="O214" s="184" t="s">
        <v>0</v>
      </c>
    </row>
    <row r="215" spans="2:15">
      <c r="B215" s="47" t="s">
        <v>174</v>
      </c>
      <c r="C215" s="1" t="s">
        <v>188</v>
      </c>
      <c r="D215" s="1" t="s">
        <v>223</v>
      </c>
      <c r="E215" s="156"/>
      <c r="F215" s="1" t="s">
        <v>178</v>
      </c>
      <c r="G215" s="161">
        <v>44421.644976851851</v>
      </c>
      <c r="H215" s="161">
        <v>45141</v>
      </c>
      <c r="I215" s="1" t="s">
        <v>179</v>
      </c>
      <c r="J215" s="175">
        <v>105524</v>
      </c>
      <c r="K215" s="175">
        <v>100000</v>
      </c>
      <c r="L215" s="175">
        <v>101110.9867271486</v>
      </c>
      <c r="M215" s="175">
        <v>105524</v>
      </c>
      <c r="N215" s="175">
        <v>95.818000385800005</v>
      </c>
      <c r="O215" s="184" t="s">
        <v>0</v>
      </c>
    </row>
    <row r="216" spans="2:15">
      <c r="B216" s="47" t="s">
        <v>174</v>
      </c>
      <c r="C216" s="1" t="s">
        <v>188</v>
      </c>
      <c r="D216" s="1" t="s">
        <v>223</v>
      </c>
      <c r="E216" s="156"/>
      <c r="F216" s="1" t="s">
        <v>178</v>
      </c>
      <c r="G216" s="161">
        <v>44421.644999999997</v>
      </c>
      <c r="H216" s="161">
        <v>45141</v>
      </c>
      <c r="I216" s="1" t="s">
        <v>179</v>
      </c>
      <c r="J216" s="175">
        <v>105524</v>
      </c>
      <c r="K216" s="175">
        <v>100000</v>
      </c>
      <c r="L216" s="175">
        <v>101110.9867271486</v>
      </c>
      <c r="M216" s="175">
        <v>105524</v>
      </c>
      <c r="N216" s="175">
        <v>95.818000385800005</v>
      </c>
      <c r="O216" s="184" t="s">
        <v>0</v>
      </c>
    </row>
    <row r="217" spans="2:15">
      <c r="B217" s="47" t="s">
        <v>174</v>
      </c>
      <c r="C217" s="1" t="s">
        <v>188</v>
      </c>
      <c r="D217" s="1" t="s">
        <v>223</v>
      </c>
      <c r="E217" s="156"/>
      <c r="F217" s="1" t="s">
        <v>178</v>
      </c>
      <c r="G217" s="161">
        <v>44421.645162037035</v>
      </c>
      <c r="H217" s="161">
        <v>45141</v>
      </c>
      <c r="I217" s="1" t="s">
        <v>179</v>
      </c>
      <c r="J217" s="175">
        <v>105524</v>
      </c>
      <c r="K217" s="175">
        <v>100000</v>
      </c>
      <c r="L217" s="175">
        <v>101110.9867271486</v>
      </c>
      <c r="M217" s="175">
        <v>105524</v>
      </c>
      <c r="N217" s="175">
        <v>95.818000385800005</v>
      </c>
      <c r="O217" s="184" t="s">
        <v>0</v>
      </c>
    </row>
    <row r="218" spans="2:15">
      <c r="B218" s="47" t="s">
        <v>174</v>
      </c>
      <c r="C218" s="1" t="s">
        <v>188</v>
      </c>
      <c r="D218" s="1" t="s">
        <v>223</v>
      </c>
      <c r="E218" s="156"/>
      <c r="F218" s="1" t="s">
        <v>178</v>
      </c>
      <c r="G218" s="161">
        <v>44424.668935185182</v>
      </c>
      <c r="H218" s="161">
        <v>45145</v>
      </c>
      <c r="I218" s="1" t="s">
        <v>179</v>
      </c>
      <c r="J218" s="175">
        <v>105532</v>
      </c>
      <c r="K218" s="175">
        <v>100000</v>
      </c>
      <c r="L218" s="175">
        <v>101084.10998830741</v>
      </c>
      <c r="M218" s="175">
        <v>105532</v>
      </c>
      <c r="N218" s="175">
        <v>95.785268912099994</v>
      </c>
      <c r="O218" s="184" t="s">
        <v>0</v>
      </c>
    </row>
    <row r="219" spans="2:15">
      <c r="B219" s="47" t="s">
        <v>174</v>
      </c>
      <c r="C219" s="1" t="s">
        <v>188</v>
      </c>
      <c r="D219" s="1" t="s">
        <v>223</v>
      </c>
      <c r="E219" s="156"/>
      <c r="F219" s="1" t="s">
        <v>178</v>
      </c>
      <c r="G219" s="161">
        <v>44424.674687500003</v>
      </c>
      <c r="H219" s="161">
        <v>45145</v>
      </c>
      <c r="I219" s="1" t="s">
        <v>179</v>
      </c>
      <c r="J219" s="175">
        <v>105532</v>
      </c>
      <c r="K219" s="175">
        <v>100000</v>
      </c>
      <c r="L219" s="175">
        <v>101084.10998830741</v>
      </c>
      <c r="M219" s="175">
        <v>105532</v>
      </c>
      <c r="N219" s="175">
        <v>95.785268912099994</v>
      </c>
      <c r="O219" s="184" t="s">
        <v>0</v>
      </c>
    </row>
    <row r="220" spans="2:15">
      <c r="B220" s="47" t="s">
        <v>174</v>
      </c>
      <c r="C220" s="1" t="s">
        <v>188</v>
      </c>
      <c r="D220" s="1" t="s">
        <v>223</v>
      </c>
      <c r="E220" s="156"/>
      <c r="F220" s="1" t="s">
        <v>178</v>
      </c>
      <c r="G220" s="161">
        <v>44424.674699074072</v>
      </c>
      <c r="H220" s="161">
        <v>45145</v>
      </c>
      <c r="I220" s="1" t="s">
        <v>179</v>
      </c>
      <c r="J220" s="175">
        <v>105532</v>
      </c>
      <c r="K220" s="175">
        <v>100000</v>
      </c>
      <c r="L220" s="175">
        <v>101084.10998830741</v>
      </c>
      <c r="M220" s="175">
        <v>105532</v>
      </c>
      <c r="N220" s="175">
        <v>95.785268912099994</v>
      </c>
      <c r="O220" s="184" t="s">
        <v>0</v>
      </c>
    </row>
    <row r="221" spans="2:15">
      <c r="B221" s="47" t="s">
        <v>174</v>
      </c>
      <c r="C221" s="1" t="s">
        <v>188</v>
      </c>
      <c r="D221" s="1" t="s">
        <v>223</v>
      </c>
      <c r="E221" s="156"/>
      <c r="F221" s="1" t="s">
        <v>178</v>
      </c>
      <c r="G221" s="161">
        <v>44424.674710648149</v>
      </c>
      <c r="H221" s="161">
        <v>45145</v>
      </c>
      <c r="I221" s="1" t="s">
        <v>179</v>
      </c>
      <c r="J221" s="175">
        <v>105532</v>
      </c>
      <c r="K221" s="175">
        <v>100000</v>
      </c>
      <c r="L221" s="175">
        <v>101084.10998830741</v>
      </c>
      <c r="M221" s="175">
        <v>105532</v>
      </c>
      <c r="N221" s="175">
        <v>95.785268912099994</v>
      </c>
      <c r="O221" s="184" t="s">
        <v>0</v>
      </c>
    </row>
    <row r="222" spans="2:15">
      <c r="B222" s="47" t="s">
        <v>174</v>
      </c>
      <c r="C222" s="1" t="s">
        <v>188</v>
      </c>
      <c r="D222" s="1" t="s">
        <v>223</v>
      </c>
      <c r="E222" s="156"/>
      <c r="F222" s="1" t="s">
        <v>178</v>
      </c>
      <c r="G222" s="161">
        <v>44424.674710648149</v>
      </c>
      <c r="H222" s="161">
        <v>45145</v>
      </c>
      <c r="I222" s="1" t="s">
        <v>179</v>
      </c>
      <c r="J222" s="175">
        <v>105532</v>
      </c>
      <c r="K222" s="175">
        <v>100000</v>
      </c>
      <c r="L222" s="175">
        <v>101084.10998830741</v>
      </c>
      <c r="M222" s="175">
        <v>105532</v>
      </c>
      <c r="N222" s="175">
        <v>95.785268912099994</v>
      </c>
      <c r="O222" s="184" t="s">
        <v>0</v>
      </c>
    </row>
    <row r="223" spans="2:15">
      <c r="B223" s="47" t="s">
        <v>174</v>
      </c>
      <c r="C223" s="1" t="s">
        <v>188</v>
      </c>
      <c r="D223" s="1" t="s">
        <v>223</v>
      </c>
      <c r="E223" s="156"/>
      <c r="F223" s="1" t="s">
        <v>178</v>
      </c>
      <c r="G223" s="161">
        <v>44424.674722222226</v>
      </c>
      <c r="H223" s="161">
        <v>45145</v>
      </c>
      <c r="I223" s="1" t="s">
        <v>179</v>
      </c>
      <c r="J223" s="175">
        <v>105532</v>
      </c>
      <c r="K223" s="175">
        <v>100000</v>
      </c>
      <c r="L223" s="175">
        <v>101084.10998830741</v>
      </c>
      <c r="M223" s="175">
        <v>105532</v>
      </c>
      <c r="N223" s="175">
        <v>95.785268912099994</v>
      </c>
      <c r="O223" s="184" t="s">
        <v>0</v>
      </c>
    </row>
    <row r="224" spans="2:15">
      <c r="B224" s="47" t="s">
        <v>174</v>
      </c>
      <c r="C224" s="1" t="s">
        <v>188</v>
      </c>
      <c r="D224" s="1" t="s">
        <v>223</v>
      </c>
      <c r="E224" s="156"/>
      <c r="F224" s="1" t="s">
        <v>178</v>
      </c>
      <c r="G224" s="161">
        <v>44424.674733796295</v>
      </c>
      <c r="H224" s="161">
        <v>45145</v>
      </c>
      <c r="I224" s="1" t="s">
        <v>179</v>
      </c>
      <c r="J224" s="175">
        <v>105532</v>
      </c>
      <c r="K224" s="175">
        <v>100000</v>
      </c>
      <c r="L224" s="175">
        <v>101084.10998830741</v>
      </c>
      <c r="M224" s="175">
        <v>105532</v>
      </c>
      <c r="N224" s="175">
        <v>95.785268912099994</v>
      </c>
      <c r="O224" s="184" t="s">
        <v>0</v>
      </c>
    </row>
    <row r="225" spans="2:15">
      <c r="B225" s="47" t="s">
        <v>174</v>
      </c>
      <c r="C225" s="1" t="s">
        <v>188</v>
      </c>
      <c r="D225" s="1" t="s">
        <v>223</v>
      </c>
      <c r="E225" s="156"/>
      <c r="F225" s="1" t="s">
        <v>178</v>
      </c>
      <c r="G225" s="161">
        <v>44424.674745370372</v>
      </c>
      <c r="H225" s="161">
        <v>45145</v>
      </c>
      <c r="I225" s="1" t="s">
        <v>179</v>
      </c>
      <c r="J225" s="175">
        <v>105532</v>
      </c>
      <c r="K225" s="175">
        <v>100000</v>
      </c>
      <c r="L225" s="175">
        <v>101084.10998830741</v>
      </c>
      <c r="M225" s="175">
        <v>105532</v>
      </c>
      <c r="N225" s="175">
        <v>95.785268912099994</v>
      </c>
      <c r="O225" s="184" t="s">
        <v>0</v>
      </c>
    </row>
    <row r="226" spans="2:15">
      <c r="B226" s="47" t="s">
        <v>174</v>
      </c>
      <c r="C226" s="1" t="s">
        <v>188</v>
      </c>
      <c r="D226" s="1" t="s">
        <v>223</v>
      </c>
      <c r="E226" s="156"/>
      <c r="F226" s="1" t="s">
        <v>178</v>
      </c>
      <c r="G226" s="161">
        <v>44424.674861111111</v>
      </c>
      <c r="H226" s="161">
        <v>45145</v>
      </c>
      <c r="I226" s="1" t="s">
        <v>179</v>
      </c>
      <c r="J226" s="175">
        <v>105532</v>
      </c>
      <c r="K226" s="175">
        <v>100000</v>
      </c>
      <c r="L226" s="175">
        <v>101084.10998830741</v>
      </c>
      <c r="M226" s="175">
        <v>105532</v>
      </c>
      <c r="N226" s="175">
        <v>95.785268912099994</v>
      </c>
      <c r="O226" s="184" t="s">
        <v>0</v>
      </c>
    </row>
    <row r="227" spans="2:15">
      <c r="B227" s="47" t="s">
        <v>174</v>
      </c>
      <c r="C227" s="1" t="s">
        <v>188</v>
      </c>
      <c r="D227" s="1" t="s">
        <v>223</v>
      </c>
      <c r="E227" s="156"/>
      <c r="F227" s="1" t="s">
        <v>178</v>
      </c>
      <c r="G227" s="161">
        <v>44424.674872685187</v>
      </c>
      <c r="H227" s="161">
        <v>45145</v>
      </c>
      <c r="I227" s="1" t="s">
        <v>179</v>
      </c>
      <c r="J227" s="175">
        <v>105532</v>
      </c>
      <c r="K227" s="175">
        <v>100000</v>
      </c>
      <c r="L227" s="175">
        <v>101084.10998830741</v>
      </c>
      <c r="M227" s="175">
        <v>105532</v>
      </c>
      <c r="N227" s="175">
        <v>95.785268912099994</v>
      </c>
      <c r="O227" s="184" t="s">
        <v>0</v>
      </c>
    </row>
    <row r="228" spans="2:15">
      <c r="B228" s="47" t="s">
        <v>174</v>
      </c>
      <c r="C228" s="1" t="s">
        <v>212</v>
      </c>
      <c r="D228" s="1" t="s">
        <v>223</v>
      </c>
      <c r="E228" s="156"/>
      <c r="F228" s="1"/>
      <c r="G228" s="161">
        <v>44225.550567129627</v>
      </c>
      <c r="H228" s="161">
        <v>45320</v>
      </c>
      <c r="I228" s="1" t="s">
        <v>179</v>
      </c>
      <c r="J228" s="175">
        <v>28753.42</v>
      </c>
      <c r="K228" s="175">
        <v>25003.4</v>
      </c>
      <c r="L228" s="175">
        <v>25246.023106105</v>
      </c>
      <c r="M228" s="175">
        <v>28753.42</v>
      </c>
      <c r="N228" s="175">
        <v>87.801809684199995</v>
      </c>
      <c r="O228" s="184" t="s">
        <v>0</v>
      </c>
    </row>
    <row r="229" spans="2:15">
      <c r="B229" s="47" t="s">
        <v>174</v>
      </c>
      <c r="C229" s="1" t="s">
        <v>212</v>
      </c>
      <c r="D229" s="1" t="s">
        <v>223</v>
      </c>
      <c r="E229" s="156"/>
      <c r="F229" s="1"/>
      <c r="G229" s="161">
        <v>44225.550902777773</v>
      </c>
      <c r="H229" s="161">
        <v>45320</v>
      </c>
      <c r="I229" s="1" t="s">
        <v>179</v>
      </c>
      <c r="J229" s="175">
        <v>28753.42</v>
      </c>
      <c r="K229" s="175">
        <v>25003.4</v>
      </c>
      <c r="L229" s="175">
        <v>25246.023106105</v>
      </c>
      <c r="M229" s="175">
        <v>28753.42</v>
      </c>
      <c r="N229" s="175">
        <v>87.801809684199995</v>
      </c>
      <c r="O229" s="184" t="s">
        <v>0</v>
      </c>
    </row>
    <row r="230" spans="2:15">
      <c r="B230" s="47" t="s">
        <v>174</v>
      </c>
      <c r="C230" s="1" t="s">
        <v>212</v>
      </c>
      <c r="D230" s="1" t="s">
        <v>223</v>
      </c>
      <c r="E230" s="156"/>
      <c r="F230" s="1"/>
      <c r="G230" s="161">
        <v>44225.551400462966</v>
      </c>
      <c r="H230" s="161">
        <v>45320</v>
      </c>
      <c r="I230" s="1" t="s">
        <v>179</v>
      </c>
      <c r="J230" s="175">
        <v>28753.42</v>
      </c>
      <c r="K230" s="175">
        <v>25003.4</v>
      </c>
      <c r="L230" s="175">
        <v>25246.023106105</v>
      </c>
      <c r="M230" s="175">
        <v>28753.42</v>
      </c>
      <c r="N230" s="175">
        <v>87.801809684199995</v>
      </c>
      <c r="O230" s="184" t="s">
        <v>0</v>
      </c>
    </row>
    <row r="231" spans="2:15">
      <c r="B231" s="47" t="s">
        <v>174</v>
      </c>
      <c r="C231" s="1" t="s">
        <v>212</v>
      </c>
      <c r="D231" s="1" t="s">
        <v>223</v>
      </c>
      <c r="E231" s="156"/>
      <c r="F231" s="1"/>
      <c r="G231" s="161">
        <v>44225.551666666666</v>
      </c>
      <c r="H231" s="161">
        <v>45320</v>
      </c>
      <c r="I231" s="1" t="s">
        <v>179</v>
      </c>
      <c r="J231" s="175">
        <v>28753.42</v>
      </c>
      <c r="K231" s="175">
        <v>25003.4</v>
      </c>
      <c r="L231" s="175">
        <v>25246.023106105</v>
      </c>
      <c r="M231" s="175">
        <v>28753.42</v>
      </c>
      <c r="N231" s="175">
        <v>87.801809684199995</v>
      </c>
      <c r="O231" s="184" t="s">
        <v>0</v>
      </c>
    </row>
    <row r="232" spans="2:15">
      <c r="B232" s="47" t="s">
        <v>174</v>
      </c>
      <c r="C232" s="1" t="s">
        <v>212</v>
      </c>
      <c r="D232" s="1" t="s">
        <v>223</v>
      </c>
      <c r="E232" s="156"/>
      <c r="F232" s="1"/>
      <c r="G232" s="161">
        <v>44225.552025462966</v>
      </c>
      <c r="H232" s="161">
        <v>45320</v>
      </c>
      <c r="I232" s="1" t="s">
        <v>179</v>
      </c>
      <c r="J232" s="175">
        <v>28753.42</v>
      </c>
      <c r="K232" s="175">
        <v>25003.4</v>
      </c>
      <c r="L232" s="175">
        <v>25246.023106105</v>
      </c>
      <c r="M232" s="175">
        <v>28753.42</v>
      </c>
      <c r="N232" s="175">
        <v>87.801809684199995</v>
      </c>
      <c r="O232" s="184" t="s">
        <v>0</v>
      </c>
    </row>
    <row r="233" spans="2:15">
      <c r="B233" s="47" t="s">
        <v>174</v>
      </c>
      <c r="C233" s="1" t="s">
        <v>212</v>
      </c>
      <c r="D233" s="1" t="s">
        <v>223</v>
      </c>
      <c r="E233" s="156"/>
      <c r="F233" s="1"/>
      <c r="G233" s="161">
        <v>44225.55229166666</v>
      </c>
      <c r="H233" s="161">
        <v>45320</v>
      </c>
      <c r="I233" s="1" t="s">
        <v>179</v>
      </c>
      <c r="J233" s="175">
        <v>28753.42</v>
      </c>
      <c r="K233" s="175">
        <v>25003.4</v>
      </c>
      <c r="L233" s="175">
        <v>25246.023106105</v>
      </c>
      <c r="M233" s="175">
        <v>28753.42</v>
      </c>
      <c r="N233" s="175">
        <v>87.801809684199995</v>
      </c>
      <c r="O233" s="184" t="s">
        <v>0</v>
      </c>
    </row>
    <row r="234" spans="2:15">
      <c r="B234" s="47" t="s">
        <v>174</v>
      </c>
      <c r="C234" s="1" t="s">
        <v>212</v>
      </c>
      <c r="D234" s="1" t="s">
        <v>223</v>
      </c>
      <c r="E234" s="156"/>
      <c r="F234" s="1"/>
      <c r="G234" s="161">
        <v>44225.553368055553</v>
      </c>
      <c r="H234" s="161">
        <v>45320</v>
      </c>
      <c r="I234" s="1" t="s">
        <v>179</v>
      </c>
      <c r="J234" s="175">
        <v>28753.42</v>
      </c>
      <c r="K234" s="175">
        <v>25003.4</v>
      </c>
      <c r="L234" s="175">
        <v>25246.023106105</v>
      </c>
      <c r="M234" s="175">
        <v>28753.42</v>
      </c>
      <c r="N234" s="175">
        <v>87.801809684199995</v>
      </c>
      <c r="O234" s="184" t="s">
        <v>0</v>
      </c>
    </row>
    <row r="235" spans="2:15">
      <c r="B235" s="47" t="s">
        <v>174</v>
      </c>
      <c r="C235" s="1" t="s">
        <v>212</v>
      </c>
      <c r="D235" s="1" t="s">
        <v>223</v>
      </c>
      <c r="E235" s="156"/>
      <c r="F235" s="1"/>
      <c r="G235" s="161">
        <v>44225.553796296299</v>
      </c>
      <c r="H235" s="161">
        <v>45320</v>
      </c>
      <c r="I235" s="1" t="s">
        <v>179</v>
      </c>
      <c r="J235" s="175">
        <v>28753.42</v>
      </c>
      <c r="K235" s="175">
        <v>25003.4</v>
      </c>
      <c r="L235" s="175">
        <v>25246.023106105</v>
      </c>
      <c r="M235" s="175">
        <v>28753.42</v>
      </c>
      <c r="N235" s="175">
        <v>87.801809684199995</v>
      </c>
      <c r="O235" s="184" t="s">
        <v>0</v>
      </c>
    </row>
    <row r="236" spans="2:15">
      <c r="B236" s="47" t="s">
        <v>174</v>
      </c>
      <c r="C236" s="1" t="s">
        <v>212</v>
      </c>
      <c r="D236" s="1" t="s">
        <v>223</v>
      </c>
      <c r="E236" s="156"/>
      <c r="F236" s="1"/>
      <c r="G236" s="161">
        <v>44225.554131944446</v>
      </c>
      <c r="H236" s="161">
        <v>45320</v>
      </c>
      <c r="I236" s="1" t="s">
        <v>179</v>
      </c>
      <c r="J236" s="175">
        <v>28753.42</v>
      </c>
      <c r="K236" s="175">
        <v>25003.4</v>
      </c>
      <c r="L236" s="175">
        <v>25246.023106105</v>
      </c>
      <c r="M236" s="175">
        <v>28753.42</v>
      </c>
      <c r="N236" s="175">
        <v>87.801809684199995</v>
      </c>
      <c r="O236" s="184" t="s">
        <v>0</v>
      </c>
    </row>
    <row r="237" spans="2:15">
      <c r="B237" s="47" t="s">
        <v>174</v>
      </c>
      <c r="C237" s="1" t="s">
        <v>212</v>
      </c>
      <c r="D237" s="1" t="s">
        <v>223</v>
      </c>
      <c r="E237" s="156"/>
      <c r="F237" s="1"/>
      <c r="G237" s="161">
        <v>44225.554444444439</v>
      </c>
      <c r="H237" s="161">
        <v>45320</v>
      </c>
      <c r="I237" s="1" t="s">
        <v>179</v>
      </c>
      <c r="J237" s="175">
        <v>28753.42</v>
      </c>
      <c r="K237" s="175">
        <v>25003.4</v>
      </c>
      <c r="L237" s="175">
        <v>25246.023106105</v>
      </c>
      <c r="M237" s="175">
        <v>28753.42</v>
      </c>
      <c r="N237" s="175">
        <v>87.801809684199995</v>
      </c>
      <c r="O237" s="184" t="s">
        <v>0</v>
      </c>
    </row>
    <row r="238" spans="2:15">
      <c r="B238" s="47" t="s">
        <v>174</v>
      </c>
      <c r="C238" s="1" t="s">
        <v>212</v>
      </c>
      <c r="D238" s="1" t="s">
        <v>223</v>
      </c>
      <c r="E238" s="156"/>
      <c r="F238" s="1"/>
      <c r="G238" s="161">
        <v>44225.554768518516</v>
      </c>
      <c r="H238" s="161">
        <v>45320</v>
      </c>
      <c r="I238" s="1" t="s">
        <v>179</v>
      </c>
      <c r="J238" s="175">
        <v>28753.42</v>
      </c>
      <c r="K238" s="175">
        <v>25003.4</v>
      </c>
      <c r="L238" s="175">
        <v>25246.023106105</v>
      </c>
      <c r="M238" s="175">
        <v>28753.42</v>
      </c>
      <c r="N238" s="175">
        <v>87.801809684199995</v>
      </c>
      <c r="O238" s="184" t="s">
        <v>0</v>
      </c>
    </row>
    <row r="239" spans="2:15">
      <c r="B239" s="47" t="s">
        <v>174</v>
      </c>
      <c r="C239" s="1" t="s">
        <v>212</v>
      </c>
      <c r="D239" s="1" t="s">
        <v>223</v>
      </c>
      <c r="E239" s="156"/>
      <c r="F239" s="1"/>
      <c r="G239" s="161">
        <v>44319.535995370366</v>
      </c>
      <c r="H239" s="161">
        <v>45320</v>
      </c>
      <c r="I239" s="1" t="s">
        <v>179</v>
      </c>
      <c r="J239" s="175">
        <v>28445.200000000001</v>
      </c>
      <c r="K239" s="175">
        <v>25016.94</v>
      </c>
      <c r="L239" s="175">
        <v>25246.0144732915</v>
      </c>
      <c r="M239" s="175">
        <v>28445.200000000001</v>
      </c>
      <c r="N239" s="175">
        <v>88.753162126800007</v>
      </c>
      <c r="O239" s="184" t="s">
        <v>0</v>
      </c>
    </row>
    <row r="240" spans="2:15">
      <c r="B240" s="47" t="s">
        <v>174</v>
      </c>
      <c r="C240" s="1" t="s">
        <v>212</v>
      </c>
      <c r="D240" s="1" t="s">
        <v>223</v>
      </c>
      <c r="E240" s="156"/>
      <c r="F240" s="1"/>
      <c r="G240" s="161">
        <v>44326.683518518519</v>
      </c>
      <c r="H240" s="161">
        <v>45057</v>
      </c>
      <c r="I240" s="1" t="s">
        <v>179</v>
      </c>
      <c r="J240" s="175">
        <v>107510.27</v>
      </c>
      <c r="K240" s="175">
        <v>99999.99</v>
      </c>
      <c r="L240" s="175">
        <v>100615.0084619063</v>
      </c>
      <c r="M240" s="175">
        <v>107510.27</v>
      </c>
      <c r="N240" s="175">
        <v>93.586415941400006</v>
      </c>
      <c r="O240" s="184" t="s">
        <v>0</v>
      </c>
    </row>
    <row r="241" spans="2:15">
      <c r="B241" s="47" t="s">
        <v>174</v>
      </c>
      <c r="C241" s="1" t="s">
        <v>212</v>
      </c>
      <c r="D241" s="1" t="s">
        <v>223</v>
      </c>
      <c r="E241" s="156"/>
      <c r="F241" s="1"/>
      <c r="G241" s="161">
        <v>44326.685995370368</v>
      </c>
      <c r="H241" s="161">
        <v>45057</v>
      </c>
      <c r="I241" s="1" t="s">
        <v>179</v>
      </c>
      <c r="J241" s="175">
        <v>107510.27</v>
      </c>
      <c r="K241" s="175">
        <v>99999.99</v>
      </c>
      <c r="L241" s="175">
        <v>100615.0084619063</v>
      </c>
      <c r="M241" s="175">
        <v>107510.27</v>
      </c>
      <c r="N241" s="175">
        <v>93.586415941400006</v>
      </c>
      <c r="O241" s="184" t="s">
        <v>0</v>
      </c>
    </row>
    <row r="242" spans="2:15">
      <c r="B242" s="47" t="s">
        <v>174</v>
      </c>
      <c r="C242" s="1" t="s">
        <v>212</v>
      </c>
      <c r="D242" s="1" t="s">
        <v>223</v>
      </c>
      <c r="E242" s="156"/>
      <c r="F242" s="1"/>
      <c r="G242" s="161">
        <v>44326.686446759253</v>
      </c>
      <c r="H242" s="161">
        <v>45057</v>
      </c>
      <c r="I242" s="1" t="s">
        <v>179</v>
      </c>
      <c r="J242" s="175">
        <v>107510.27</v>
      </c>
      <c r="K242" s="175">
        <v>99999.99</v>
      </c>
      <c r="L242" s="175">
        <v>100615.0084619063</v>
      </c>
      <c r="M242" s="175">
        <v>107510.27</v>
      </c>
      <c r="N242" s="175">
        <v>93.586415941400006</v>
      </c>
      <c r="O242" s="184" t="s">
        <v>0</v>
      </c>
    </row>
    <row r="243" spans="2:15">
      <c r="B243" s="47" t="s">
        <v>174</v>
      </c>
      <c r="C243" s="1" t="s">
        <v>212</v>
      </c>
      <c r="D243" s="1" t="s">
        <v>223</v>
      </c>
      <c r="E243" s="156"/>
      <c r="F243" s="1"/>
      <c r="G243" s="161">
        <v>44326.687002314815</v>
      </c>
      <c r="H243" s="161">
        <v>45057</v>
      </c>
      <c r="I243" s="1" t="s">
        <v>179</v>
      </c>
      <c r="J243" s="175">
        <v>107510.27</v>
      </c>
      <c r="K243" s="175">
        <v>99999.99</v>
      </c>
      <c r="L243" s="175">
        <v>100615.0084619063</v>
      </c>
      <c r="M243" s="175">
        <v>107510.27</v>
      </c>
      <c r="N243" s="175">
        <v>93.586415941400006</v>
      </c>
      <c r="O243" s="184" t="s">
        <v>0</v>
      </c>
    </row>
    <row r="244" spans="2:15">
      <c r="B244" s="47" t="s">
        <v>174</v>
      </c>
      <c r="C244" s="1" t="s">
        <v>212</v>
      </c>
      <c r="D244" s="1" t="s">
        <v>223</v>
      </c>
      <c r="E244" s="156"/>
      <c r="F244" s="1"/>
      <c r="G244" s="161">
        <v>44326.687407407408</v>
      </c>
      <c r="H244" s="161">
        <v>45057</v>
      </c>
      <c r="I244" s="1" t="s">
        <v>179</v>
      </c>
      <c r="J244" s="175">
        <v>107510.27</v>
      </c>
      <c r="K244" s="175">
        <v>99999.99</v>
      </c>
      <c r="L244" s="175">
        <v>100615.0084619063</v>
      </c>
      <c r="M244" s="175">
        <v>107510.27</v>
      </c>
      <c r="N244" s="175">
        <v>93.586415941400006</v>
      </c>
      <c r="O244" s="184" t="s">
        <v>0</v>
      </c>
    </row>
    <row r="245" spans="2:15">
      <c r="B245" s="47" t="s">
        <v>213</v>
      </c>
      <c r="C245" s="1" t="s">
        <v>212</v>
      </c>
      <c r="D245" s="1" t="s">
        <v>223</v>
      </c>
      <c r="E245" s="156"/>
      <c r="F245" s="1"/>
      <c r="G245" s="161">
        <v>44558.418020833335</v>
      </c>
      <c r="H245" s="161">
        <v>47882</v>
      </c>
      <c r="I245" s="1" t="s">
        <v>179</v>
      </c>
      <c r="J245" s="175">
        <v>3028.23</v>
      </c>
      <c r="K245" s="175">
        <v>2026.54</v>
      </c>
      <c r="L245" s="175">
        <v>2026.7957098679001</v>
      </c>
      <c r="M245" s="175">
        <v>3028.23</v>
      </c>
      <c r="N245" s="175">
        <v>66.930045269600001</v>
      </c>
      <c r="O245" s="184" t="s">
        <v>0</v>
      </c>
    </row>
    <row r="246" spans="2:15">
      <c r="B246" s="47" t="s">
        <v>213</v>
      </c>
      <c r="C246" s="1" t="s">
        <v>189</v>
      </c>
      <c r="D246" s="1" t="s">
        <v>223</v>
      </c>
      <c r="E246" s="156"/>
      <c r="F246" s="1" t="s">
        <v>178</v>
      </c>
      <c r="G246" s="161">
        <v>44474.425127314811</v>
      </c>
      <c r="H246" s="161">
        <v>48094</v>
      </c>
      <c r="I246" s="1" t="s">
        <v>179</v>
      </c>
      <c r="J246" s="175">
        <v>144876.79999999999</v>
      </c>
      <c r="K246" s="175">
        <v>100734.3</v>
      </c>
      <c r="L246" s="175">
        <v>100647.4577256561</v>
      </c>
      <c r="M246" s="175">
        <v>144876.79999999999</v>
      </c>
      <c r="N246" s="175">
        <v>69.471066261600001</v>
      </c>
      <c r="O246" s="184" t="s">
        <v>0</v>
      </c>
    </row>
    <row r="247" spans="2:15">
      <c r="B247" s="47" t="s">
        <v>213</v>
      </c>
      <c r="C247" s="1" t="s">
        <v>189</v>
      </c>
      <c r="D247" s="1" t="s">
        <v>223</v>
      </c>
      <c r="E247" s="156"/>
      <c r="F247" s="1" t="s">
        <v>178</v>
      </c>
      <c r="G247" s="161">
        <v>44550.543495370366</v>
      </c>
      <c r="H247" s="161">
        <v>47458</v>
      </c>
      <c r="I247" s="1" t="s">
        <v>179</v>
      </c>
      <c r="J247" s="175">
        <v>61540.800000000003</v>
      </c>
      <c r="K247" s="175">
        <v>40699.85</v>
      </c>
      <c r="L247" s="175">
        <v>40719.408965418901</v>
      </c>
      <c r="M247" s="175">
        <v>61540.800000000003</v>
      </c>
      <c r="N247" s="175">
        <v>66.166525240799999</v>
      </c>
      <c r="O247" s="184" t="s">
        <v>0</v>
      </c>
    </row>
    <row r="248" spans="2:15">
      <c r="B248" s="47" t="s">
        <v>213</v>
      </c>
      <c r="C248" s="1" t="s">
        <v>189</v>
      </c>
      <c r="D248" s="1" t="s">
        <v>223</v>
      </c>
      <c r="E248" s="156"/>
      <c r="F248" s="1" t="s">
        <v>178</v>
      </c>
      <c r="G248" s="161">
        <v>44558.425266203696</v>
      </c>
      <c r="H248" s="161">
        <v>46056</v>
      </c>
      <c r="I248" s="1" t="s">
        <v>179</v>
      </c>
      <c r="J248" s="175">
        <v>6483.42</v>
      </c>
      <c r="K248" s="175">
        <v>5046.99</v>
      </c>
      <c r="L248" s="175">
        <v>5050.7874002846002</v>
      </c>
      <c r="M248" s="175">
        <v>6483.42</v>
      </c>
      <c r="N248" s="175">
        <v>77.903134461199997</v>
      </c>
      <c r="O248" s="184" t="s">
        <v>0</v>
      </c>
    </row>
    <row r="249" spans="2:15">
      <c r="B249" s="47" t="s">
        <v>213</v>
      </c>
      <c r="C249" s="1" t="s">
        <v>189</v>
      </c>
      <c r="D249" s="1" t="s">
        <v>223</v>
      </c>
      <c r="E249" s="156"/>
      <c r="F249" s="1" t="s">
        <v>178</v>
      </c>
      <c r="G249" s="161">
        <v>44558.43005787037</v>
      </c>
      <c r="H249" s="161">
        <v>46632</v>
      </c>
      <c r="I249" s="1" t="s">
        <v>179</v>
      </c>
      <c r="J249" s="175">
        <v>7042.84</v>
      </c>
      <c r="K249" s="175">
        <v>5018.54</v>
      </c>
      <c r="L249" s="175">
        <v>5023.3806665623997</v>
      </c>
      <c r="M249" s="175">
        <v>7042.84</v>
      </c>
      <c r="N249" s="175">
        <v>71.326065430499995</v>
      </c>
      <c r="O249" s="184" t="s">
        <v>0</v>
      </c>
    </row>
    <row r="250" spans="2:15">
      <c r="B250" s="47" t="s">
        <v>213</v>
      </c>
      <c r="C250" s="1" t="s">
        <v>189</v>
      </c>
      <c r="D250" s="1" t="s">
        <v>223</v>
      </c>
      <c r="E250" s="156"/>
      <c r="F250" s="1" t="s">
        <v>178</v>
      </c>
      <c r="G250" s="161">
        <v>44684.69226851852</v>
      </c>
      <c r="H250" s="161">
        <v>47458</v>
      </c>
      <c r="I250" s="1" t="s">
        <v>179</v>
      </c>
      <c r="J250" s="175">
        <v>9130.07</v>
      </c>
      <c r="K250" s="175">
        <v>6052.14</v>
      </c>
      <c r="L250" s="175">
        <v>6017.8277254366003</v>
      </c>
      <c r="M250" s="175">
        <v>9130.07</v>
      </c>
      <c r="N250" s="175">
        <v>65.912175103099997</v>
      </c>
      <c r="O250" s="184" t="s">
        <v>0</v>
      </c>
    </row>
    <row r="251" spans="2:15">
      <c r="B251" s="47" t="s">
        <v>213</v>
      </c>
      <c r="C251" s="1" t="s">
        <v>189</v>
      </c>
      <c r="D251" s="1" t="s">
        <v>223</v>
      </c>
      <c r="E251" s="156"/>
      <c r="F251" s="1" t="s">
        <v>178</v>
      </c>
      <c r="G251" s="161">
        <v>44729.62436342593</v>
      </c>
      <c r="H251" s="161">
        <v>47458</v>
      </c>
      <c r="I251" s="1" t="s">
        <v>179</v>
      </c>
      <c r="J251" s="175">
        <v>12038.9</v>
      </c>
      <c r="K251" s="175">
        <v>8001.47</v>
      </c>
      <c r="L251" s="175">
        <v>8023.5171588720996</v>
      </c>
      <c r="M251" s="175">
        <v>12038.9</v>
      </c>
      <c r="N251" s="175">
        <v>66.646596938900004</v>
      </c>
      <c r="O251" s="184" t="s">
        <v>0</v>
      </c>
    </row>
    <row r="252" spans="2:15">
      <c r="B252" s="47" t="s">
        <v>213</v>
      </c>
      <c r="C252" s="1" t="s">
        <v>189</v>
      </c>
      <c r="D252" s="1" t="s">
        <v>223</v>
      </c>
      <c r="E252" s="156"/>
      <c r="F252" s="1" t="s">
        <v>178</v>
      </c>
      <c r="G252" s="161">
        <v>44754.624259259261</v>
      </c>
      <c r="H252" s="161">
        <v>47458</v>
      </c>
      <c r="I252" s="1" t="s">
        <v>179</v>
      </c>
      <c r="J252" s="175">
        <v>9029.1</v>
      </c>
      <c r="K252" s="175">
        <v>6028.84</v>
      </c>
      <c r="L252" s="175">
        <v>6017.7956227298</v>
      </c>
      <c r="M252" s="175">
        <v>9029.1</v>
      </c>
      <c r="N252" s="175">
        <v>66.648897705500005</v>
      </c>
      <c r="O252" s="184" t="s">
        <v>0</v>
      </c>
    </row>
    <row r="253" spans="2:15">
      <c r="B253" s="47" t="s">
        <v>213</v>
      </c>
      <c r="C253" s="1" t="s">
        <v>189</v>
      </c>
      <c r="D253" s="1" t="s">
        <v>223</v>
      </c>
      <c r="E253" s="156"/>
      <c r="F253" s="1" t="s">
        <v>178</v>
      </c>
      <c r="G253" s="161">
        <v>44784.446875000001</v>
      </c>
      <c r="H253" s="161">
        <v>46632</v>
      </c>
      <c r="I253" s="1" t="s">
        <v>179</v>
      </c>
      <c r="J253" s="175">
        <v>137303.76999999999</v>
      </c>
      <c r="K253" s="175">
        <v>110679.79</v>
      </c>
      <c r="L253" s="175">
        <v>109273.5926046981</v>
      </c>
      <c r="M253" s="175">
        <v>137303.76999999999</v>
      </c>
      <c r="N253" s="175">
        <v>79.585282039000006</v>
      </c>
      <c r="O253" s="184" t="s">
        <v>0</v>
      </c>
    </row>
    <row r="254" spans="2:15">
      <c r="B254" s="47" t="s">
        <v>213</v>
      </c>
      <c r="C254" s="1" t="s">
        <v>189</v>
      </c>
      <c r="D254" s="1" t="s">
        <v>223</v>
      </c>
      <c r="E254" s="156"/>
      <c r="F254" s="1" t="s">
        <v>178</v>
      </c>
      <c r="G254" s="161">
        <v>44839.447106481479</v>
      </c>
      <c r="H254" s="161">
        <v>48094</v>
      </c>
      <c r="I254" s="1" t="s">
        <v>179</v>
      </c>
      <c r="J254" s="175">
        <v>701945.24</v>
      </c>
      <c r="K254" s="175">
        <v>501294.52</v>
      </c>
      <c r="L254" s="175">
        <v>501048.62437177682</v>
      </c>
      <c r="M254" s="175">
        <v>701945.24</v>
      </c>
      <c r="N254" s="175">
        <v>71.380015964199998</v>
      </c>
      <c r="O254" s="184" t="s">
        <v>218</v>
      </c>
    </row>
    <row r="255" spans="2:15">
      <c r="B255" s="47" t="s">
        <v>213</v>
      </c>
      <c r="C255" s="1" t="s">
        <v>189</v>
      </c>
      <c r="D255" s="1" t="s">
        <v>223</v>
      </c>
      <c r="E255" s="156"/>
      <c r="F255" s="1" t="s">
        <v>178</v>
      </c>
      <c r="G255" s="161">
        <v>44886.702476851846</v>
      </c>
      <c r="H255" s="161">
        <v>48094</v>
      </c>
      <c r="I255" s="1" t="s">
        <v>179</v>
      </c>
      <c r="J255" s="175">
        <v>248488.44</v>
      </c>
      <c r="K255" s="175">
        <v>178483.88</v>
      </c>
      <c r="L255" s="175">
        <v>177371.36653172539</v>
      </c>
      <c r="M255" s="175">
        <v>248488.44</v>
      </c>
      <c r="N255" s="175">
        <v>71.380127997800003</v>
      </c>
      <c r="O255" s="184" t="s">
        <v>0</v>
      </c>
    </row>
    <row r="256" spans="2:15">
      <c r="B256" s="47" t="s">
        <v>213</v>
      </c>
      <c r="C256" s="1" t="s">
        <v>189</v>
      </c>
      <c r="D256" s="1" t="s">
        <v>223</v>
      </c>
      <c r="E256" s="156"/>
      <c r="F256" s="1" t="s">
        <v>178</v>
      </c>
      <c r="G256" s="161">
        <v>44886.704849537033</v>
      </c>
      <c r="H256" s="161">
        <v>48094</v>
      </c>
      <c r="I256" s="1" t="s">
        <v>179</v>
      </c>
      <c r="J256" s="175">
        <v>308855.92</v>
      </c>
      <c r="K256" s="175">
        <v>221844.4</v>
      </c>
      <c r="L256" s="175">
        <v>220461.57856147189</v>
      </c>
      <c r="M256" s="175">
        <v>308855.92</v>
      </c>
      <c r="N256" s="175">
        <v>71.380072158399997</v>
      </c>
      <c r="O256" s="184" t="s">
        <v>218</v>
      </c>
    </row>
    <row r="257" spans="2:15">
      <c r="B257" s="47" t="s">
        <v>213</v>
      </c>
      <c r="C257" s="1" t="s">
        <v>189</v>
      </c>
      <c r="D257" s="1" t="s">
        <v>223</v>
      </c>
      <c r="E257" s="156"/>
      <c r="F257" s="1" t="s">
        <v>178</v>
      </c>
      <c r="G257" s="161">
        <v>44890.428784722222</v>
      </c>
      <c r="H257" s="161">
        <v>48094</v>
      </c>
      <c r="I257" s="1" t="s">
        <v>179</v>
      </c>
      <c r="J257" s="175">
        <v>1252270.3600000001</v>
      </c>
      <c r="K257" s="175">
        <v>899918.04</v>
      </c>
      <c r="L257" s="175">
        <v>893870.21149475651</v>
      </c>
      <c r="M257" s="175">
        <v>1252270.3600000001</v>
      </c>
      <c r="N257" s="175">
        <v>71.379970336</v>
      </c>
      <c r="O257" s="184" t="s">
        <v>218</v>
      </c>
    </row>
    <row r="258" spans="2:15">
      <c r="B258" s="47" t="s">
        <v>213</v>
      </c>
      <c r="C258" s="1" t="s">
        <v>189</v>
      </c>
      <c r="D258" s="1" t="s">
        <v>223</v>
      </c>
      <c r="E258" s="156"/>
      <c r="F258" s="1" t="s">
        <v>178</v>
      </c>
      <c r="G258" s="161">
        <v>44890.430254629624</v>
      </c>
      <c r="H258" s="161">
        <v>48094</v>
      </c>
      <c r="I258" s="1" t="s">
        <v>179</v>
      </c>
      <c r="J258" s="175">
        <v>151620.12</v>
      </c>
      <c r="K258" s="175">
        <v>108958.69</v>
      </c>
      <c r="L258" s="175">
        <v>108226.4338424603</v>
      </c>
      <c r="M258" s="175">
        <v>151620.12</v>
      </c>
      <c r="N258" s="175">
        <v>71.379994846599999</v>
      </c>
      <c r="O258" s="184" t="s">
        <v>0</v>
      </c>
    </row>
    <row r="259" spans="2:15">
      <c r="B259" s="47" t="s">
        <v>213</v>
      </c>
      <c r="C259" s="1" t="s">
        <v>189</v>
      </c>
      <c r="D259" s="1" t="s">
        <v>223</v>
      </c>
      <c r="E259" s="156"/>
      <c r="F259" s="1" t="s">
        <v>178</v>
      </c>
      <c r="G259" s="161">
        <v>44893.640173611107</v>
      </c>
      <c r="H259" s="161">
        <v>48094</v>
      </c>
      <c r="I259" s="1" t="s">
        <v>179</v>
      </c>
      <c r="J259" s="175">
        <v>8423.52</v>
      </c>
      <c r="K259" s="175">
        <v>5242.4799999999996</v>
      </c>
      <c r="L259" s="175">
        <v>5205.9419092423996</v>
      </c>
      <c r="M259" s="175">
        <v>8423.52</v>
      </c>
      <c r="N259" s="175">
        <v>61.802452053800003</v>
      </c>
      <c r="O259" s="184" t="s">
        <v>0</v>
      </c>
    </row>
    <row r="260" spans="2:15">
      <c r="B260" s="47" t="s">
        <v>213</v>
      </c>
      <c r="C260" s="1" t="s">
        <v>189</v>
      </c>
      <c r="D260" s="1" t="s">
        <v>223</v>
      </c>
      <c r="E260" s="156"/>
      <c r="F260" s="1" t="s">
        <v>178</v>
      </c>
      <c r="G260" s="161">
        <v>44915.640844907408</v>
      </c>
      <c r="H260" s="161">
        <v>46056</v>
      </c>
      <c r="I260" s="1" t="s">
        <v>179</v>
      </c>
      <c r="J260" s="175">
        <v>36806.28</v>
      </c>
      <c r="K260" s="175">
        <v>30241.65</v>
      </c>
      <c r="L260" s="175">
        <v>30304.925917394699</v>
      </c>
      <c r="M260" s="175">
        <v>36806.28</v>
      </c>
      <c r="N260" s="175">
        <v>82.336291299699994</v>
      </c>
      <c r="O260" s="184" t="s">
        <v>0</v>
      </c>
    </row>
    <row r="261" spans="2:15">
      <c r="B261" s="47" t="s">
        <v>213</v>
      </c>
      <c r="C261" s="1" t="s">
        <v>189</v>
      </c>
      <c r="D261" s="1" t="s">
        <v>223</v>
      </c>
      <c r="E261" s="156"/>
      <c r="F261" s="1" t="s">
        <v>178</v>
      </c>
      <c r="G261" s="161">
        <v>44918.408553240741</v>
      </c>
      <c r="H261" s="161">
        <v>44932</v>
      </c>
      <c r="I261" s="1" t="s">
        <v>179</v>
      </c>
      <c r="J261" s="175">
        <v>1002837.53</v>
      </c>
      <c r="K261" s="175">
        <v>1001109.59</v>
      </c>
      <c r="L261" s="175">
        <v>1002096.6193226791</v>
      </c>
      <c r="M261" s="175">
        <v>1002837.53</v>
      </c>
      <c r="N261" s="175">
        <v>99.926118572999997</v>
      </c>
      <c r="O261" s="184" t="s">
        <v>0</v>
      </c>
    </row>
    <row r="262" spans="2:15">
      <c r="B262" s="47" t="s">
        <v>213</v>
      </c>
      <c r="C262" s="1" t="s">
        <v>189</v>
      </c>
      <c r="D262" s="1" t="s">
        <v>223</v>
      </c>
      <c r="E262" s="156"/>
      <c r="F262" s="1" t="s">
        <v>178</v>
      </c>
      <c r="G262" s="161">
        <v>44923.37777777778</v>
      </c>
      <c r="H262" s="161">
        <v>44930</v>
      </c>
      <c r="I262" s="1" t="s">
        <v>179</v>
      </c>
      <c r="J262" s="175">
        <v>1002590.53</v>
      </c>
      <c r="K262" s="175">
        <v>1001726.03</v>
      </c>
      <c r="L262" s="175">
        <v>1002096.4359482169</v>
      </c>
      <c r="M262" s="175">
        <v>1002590.53</v>
      </c>
      <c r="N262" s="175">
        <v>99.950718260599999</v>
      </c>
      <c r="O262" s="184" t="s">
        <v>0</v>
      </c>
    </row>
    <row r="263" spans="2:15">
      <c r="B263" s="47" t="s">
        <v>213</v>
      </c>
      <c r="C263" s="1" t="s">
        <v>189</v>
      </c>
      <c r="D263" s="1" t="s">
        <v>223</v>
      </c>
      <c r="E263" s="156"/>
      <c r="F263" s="1" t="s">
        <v>178</v>
      </c>
      <c r="G263" s="161">
        <v>44924.424756944441</v>
      </c>
      <c r="H263" s="161">
        <v>44931</v>
      </c>
      <c r="I263" s="1" t="s">
        <v>179</v>
      </c>
      <c r="J263" s="175">
        <v>1002713.92</v>
      </c>
      <c r="K263" s="175">
        <v>1001849.32</v>
      </c>
      <c r="L263" s="175">
        <v>1002096.2724752479</v>
      </c>
      <c r="M263" s="175">
        <v>1002713.92</v>
      </c>
      <c r="N263" s="175">
        <v>99.938402418400003</v>
      </c>
      <c r="O263" s="184" t="s">
        <v>0</v>
      </c>
    </row>
    <row r="264" spans="2:15">
      <c r="B264" s="47" t="s">
        <v>213</v>
      </c>
      <c r="C264" s="1" t="s">
        <v>190</v>
      </c>
      <c r="D264" s="1" t="s">
        <v>223</v>
      </c>
      <c r="E264" s="156"/>
      <c r="F264" s="1" t="s">
        <v>178</v>
      </c>
      <c r="G264" s="161">
        <v>43399.569872685184</v>
      </c>
      <c r="H264" s="161">
        <v>45365</v>
      </c>
      <c r="I264" s="1" t="s">
        <v>179</v>
      </c>
      <c r="J264" s="175">
        <v>77669.38</v>
      </c>
      <c r="K264" s="175">
        <v>57089.58</v>
      </c>
      <c r="L264" s="175">
        <v>53392.616469755099</v>
      </c>
      <c r="M264" s="175">
        <v>77669.38</v>
      </c>
      <c r="N264" s="175">
        <v>68.743456520099997</v>
      </c>
      <c r="O264" s="184" t="s">
        <v>0</v>
      </c>
    </row>
    <row r="265" spans="2:15">
      <c r="B265" s="47" t="s">
        <v>213</v>
      </c>
      <c r="C265" s="1" t="s">
        <v>190</v>
      </c>
      <c r="D265" s="1" t="s">
        <v>223</v>
      </c>
      <c r="E265" s="156"/>
      <c r="F265" s="1" t="s">
        <v>178</v>
      </c>
      <c r="G265" s="161">
        <v>44091.497372685189</v>
      </c>
      <c r="H265" s="161">
        <v>46063</v>
      </c>
      <c r="I265" s="1" t="s">
        <v>179</v>
      </c>
      <c r="J265" s="175">
        <v>4234.18</v>
      </c>
      <c r="K265" s="175">
        <v>3018.51</v>
      </c>
      <c r="L265" s="175">
        <v>3028.3199943874001</v>
      </c>
      <c r="M265" s="175">
        <v>4234.18</v>
      </c>
      <c r="N265" s="175">
        <v>71.520813814899995</v>
      </c>
      <c r="O265" s="184" t="s">
        <v>0</v>
      </c>
    </row>
    <row r="266" spans="2:15">
      <c r="B266" s="47" t="s">
        <v>213</v>
      </c>
      <c r="C266" s="1" t="s">
        <v>190</v>
      </c>
      <c r="D266" s="1" t="s">
        <v>223</v>
      </c>
      <c r="E266" s="156"/>
      <c r="F266" s="1" t="s">
        <v>178</v>
      </c>
      <c r="G266" s="161">
        <v>44160.677453703698</v>
      </c>
      <c r="H266" s="161">
        <v>46063</v>
      </c>
      <c r="I266" s="1" t="s">
        <v>179</v>
      </c>
      <c r="J266" s="175">
        <v>5570.61</v>
      </c>
      <c r="K266" s="175">
        <v>4006.57</v>
      </c>
      <c r="L266" s="175">
        <v>4037.6734985056</v>
      </c>
      <c r="M266" s="175">
        <v>5570.61</v>
      </c>
      <c r="N266" s="175">
        <v>72.481712029799994</v>
      </c>
      <c r="O266" s="184" t="s">
        <v>0</v>
      </c>
    </row>
    <row r="267" spans="2:15">
      <c r="B267" s="47" t="s">
        <v>213</v>
      </c>
      <c r="C267" s="1" t="s">
        <v>190</v>
      </c>
      <c r="D267" s="1" t="s">
        <v>223</v>
      </c>
      <c r="E267" s="156"/>
      <c r="F267" s="1" t="s">
        <v>178</v>
      </c>
      <c r="G267" s="161">
        <v>44194.496817129635</v>
      </c>
      <c r="H267" s="161">
        <v>45035</v>
      </c>
      <c r="I267" s="1" t="s">
        <v>179</v>
      </c>
      <c r="J267" s="175">
        <v>23241.1</v>
      </c>
      <c r="K267" s="175">
        <v>20245.75</v>
      </c>
      <c r="L267" s="175">
        <v>20259.651892077502</v>
      </c>
      <c r="M267" s="175">
        <v>23241.1</v>
      </c>
      <c r="N267" s="175">
        <v>87.171656643099993</v>
      </c>
      <c r="O267" s="184" t="s">
        <v>0</v>
      </c>
    </row>
    <row r="268" spans="2:15">
      <c r="B268" s="47" t="s">
        <v>213</v>
      </c>
      <c r="C268" s="1" t="s">
        <v>190</v>
      </c>
      <c r="D268" s="1" t="s">
        <v>223</v>
      </c>
      <c r="E268" s="156"/>
      <c r="F268" s="1" t="s">
        <v>178</v>
      </c>
      <c r="G268" s="161">
        <v>44230.496539351858</v>
      </c>
      <c r="H268" s="161">
        <v>45020</v>
      </c>
      <c r="I268" s="1" t="s">
        <v>179</v>
      </c>
      <c r="J268" s="175">
        <v>12019.42</v>
      </c>
      <c r="K268" s="175">
        <v>10071.51</v>
      </c>
      <c r="L268" s="175">
        <v>10216.9735810729</v>
      </c>
      <c r="M268" s="175">
        <v>12019.42</v>
      </c>
      <c r="N268" s="175">
        <v>85.003881893400006</v>
      </c>
      <c r="O268" s="184" t="s">
        <v>0</v>
      </c>
    </row>
    <row r="269" spans="2:15">
      <c r="B269" s="47" t="s">
        <v>213</v>
      </c>
      <c r="C269" s="1" t="s">
        <v>190</v>
      </c>
      <c r="D269" s="1" t="s">
        <v>223</v>
      </c>
      <c r="E269" s="156"/>
      <c r="F269" s="1" t="s">
        <v>178</v>
      </c>
      <c r="G269" s="161">
        <v>44650.514340277776</v>
      </c>
      <c r="H269" s="161">
        <v>46413</v>
      </c>
      <c r="I269" s="1" t="s">
        <v>179</v>
      </c>
      <c r="J269" s="175">
        <v>289753.40000000002</v>
      </c>
      <c r="K269" s="175">
        <v>227310.98</v>
      </c>
      <c r="L269" s="175">
        <v>224076.153618707</v>
      </c>
      <c r="M269" s="175">
        <v>289753.40000000002</v>
      </c>
      <c r="N269" s="175">
        <v>77.3333992349</v>
      </c>
      <c r="O269" s="184" t="s">
        <v>0</v>
      </c>
    </row>
    <row r="270" spans="2:15">
      <c r="B270" s="47" t="s">
        <v>213</v>
      </c>
      <c r="C270" s="1" t="s">
        <v>190</v>
      </c>
      <c r="D270" s="1" t="s">
        <v>223</v>
      </c>
      <c r="E270" s="156"/>
      <c r="F270" s="1" t="s">
        <v>178</v>
      </c>
      <c r="G270" s="161">
        <v>44785.519895833328</v>
      </c>
      <c r="H270" s="161">
        <v>46399</v>
      </c>
      <c r="I270" s="1" t="s">
        <v>179</v>
      </c>
      <c r="J270" s="175">
        <v>7019.42</v>
      </c>
      <c r="K270" s="175">
        <v>5029.59</v>
      </c>
      <c r="L270" s="175">
        <v>5091.2669961216998</v>
      </c>
      <c r="M270" s="175">
        <v>7019.42</v>
      </c>
      <c r="N270" s="175">
        <v>72.531163488199994</v>
      </c>
      <c r="O270" s="184" t="s">
        <v>0</v>
      </c>
    </row>
    <row r="271" spans="2:15">
      <c r="B271" s="47" t="s">
        <v>213</v>
      </c>
      <c r="C271" s="1" t="s">
        <v>190</v>
      </c>
      <c r="D271" s="1" t="s">
        <v>223</v>
      </c>
      <c r="E271" s="156"/>
      <c r="F271" s="1" t="s">
        <v>178</v>
      </c>
      <c r="G271" s="161">
        <v>44908.661620370374</v>
      </c>
      <c r="H271" s="161">
        <v>47820</v>
      </c>
      <c r="I271" s="1" t="s">
        <v>179</v>
      </c>
      <c r="J271" s="175">
        <v>6399.86</v>
      </c>
      <c r="K271" s="175">
        <v>4006.61</v>
      </c>
      <c r="L271" s="175">
        <v>4021.1774737633</v>
      </c>
      <c r="M271" s="175">
        <v>6399.86</v>
      </c>
      <c r="N271" s="175">
        <v>62.832272483499999</v>
      </c>
      <c r="O271" s="184" t="s">
        <v>0</v>
      </c>
    </row>
    <row r="272" spans="2:15">
      <c r="B272" s="47" t="s">
        <v>213</v>
      </c>
      <c r="C272" s="1" t="s">
        <v>190</v>
      </c>
      <c r="D272" s="1" t="s">
        <v>223</v>
      </c>
      <c r="E272" s="156"/>
      <c r="F272" s="1" t="s">
        <v>178</v>
      </c>
      <c r="G272" s="161">
        <v>44908.666921296295</v>
      </c>
      <c r="H272" s="161">
        <v>48185</v>
      </c>
      <c r="I272" s="1" t="s">
        <v>179</v>
      </c>
      <c r="J272" s="175">
        <v>33950.06</v>
      </c>
      <c r="K272" s="175">
        <v>20033.96</v>
      </c>
      <c r="L272" s="175">
        <v>20109.993669199099</v>
      </c>
      <c r="M272" s="175">
        <v>33950.06</v>
      </c>
      <c r="N272" s="175">
        <v>59.234044561899999</v>
      </c>
      <c r="O272" s="184" t="s">
        <v>0</v>
      </c>
    </row>
    <row r="273" spans="2:17">
      <c r="B273" s="47" t="s">
        <v>213</v>
      </c>
      <c r="C273" s="1" t="s">
        <v>190</v>
      </c>
      <c r="D273" s="1" t="s">
        <v>223</v>
      </c>
      <c r="E273" s="156"/>
      <c r="F273" s="1" t="s">
        <v>178</v>
      </c>
      <c r="G273" s="161">
        <v>44909.673657407409</v>
      </c>
      <c r="H273" s="161">
        <v>48550</v>
      </c>
      <c r="I273" s="1" t="s">
        <v>179</v>
      </c>
      <c r="J273" s="175">
        <v>124200.03</v>
      </c>
      <c r="K273" s="175">
        <v>69136.12</v>
      </c>
      <c r="L273" s="175">
        <v>69391.656201264297</v>
      </c>
      <c r="M273" s="175">
        <v>124200.03</v>
      </c>
      <c r="N273" s="175">
        <v>55.870885217400001</v>
      </c>
      <c r="O273" s="184" t="s">
        <v>0</v>
      </c>
    </row>
    <row r="274" spans="2:17" ht="16.5" thickBot="1">
      <c r="B274" s="142"/>
      <c r="C274" s="143"/>
      <c r="D274" s="143"/>
      <c r="E274" s="143"/>
      <c r="F274" s="143"/>
      <c r="G274" s="157"/>
      <c r="H274" s="157" t="s">
        <v>191</v>
      </c>
      <c r="I274" s="157"/>
      <c r="J274" s="176">
        <f>SUM(J12:J273)</f>
        <v>63405136.530000016</v>
      </c>
      <c r="K274" s="176">
        <f t="shared" ref="K274:M274" si="0">SUM(K12:K273)</f>
        <v>52863217.429999985</v>
      </c>
      <c r="L274" s="176">
        <f t="shared" si="0"/>
        <v>53068736.270526893</v>
      </c>
      <c r="M274" s="176">
        <f t="shared" si="0"/>
        <v>63405136.530000016</v>
      </c>
      <c r="N274" s="185"/>
      <c r="O274" s="171"/>
    </row>
    <row r="275" spans="2:17" ht="16.5" thickTop="1">
      <c r="B275" s="140"/>
      <c r="C275" s="140"/>
      <c r="D275" s="140"/>
      <c r="E275" s="140"/>
      <c r="F275" s="140"/>
      <c r="G275" s="141"/>
      <c r="H275" s="141"/>
      <c r="I275" s="141"/>
      <c r="J275" s="168"/>
      <c r="K275" s="168"/>
      <c r="L275" s="168"/>
      <c r="M275" s="168"/>
      <c r="N275" s="168"/>
      <c r="O275" s="172"/>
    </row>
    <row r="276" spans="2:17" ht="15.75">
      <c r="B276" s="233" t="s">
        <v>119</v>
      </c>
      <c r="C276" s="234"/>
      <c r="D276" s="234"/>
      <c r="E276" s="234"/>
      <c r="F276" s="234"/>
      <c r="G276" s="234"/>
      <c r="H276" s="234"/>
      <c r="I276" s="234"/>
      <c r="J276" s="234"/>
      <c r="K276" s="234"/>
      <c r="L276" s="234"/>
      <c r="M276" s="234"/>
      <c r="N276" s="234"/>
      <c r="O276" s="234"/>
    </row>
    <row r="277" spans="2:17" ht="15.75">
      <c r="B277" s="237" t="s">
        <v>163</v>
      </c>
      <c r="C277" s="238"/>
      <c r="D277" s="238"/>
      <c r="E277" s="238"/>
      <c r="F277" s="238"/>
      <c r="G277" s="238"/>
      <c r="H277" s="238"/>
      <c r="I277" s="238"/>
      <c r="J277" s="238"/>
      <c r="K277" s="238"/>
      <c r="L277" s="238"/>
      <c r="M277" s="238"/>
      <c r="N277" s="238"/>
      <c r="O277" s="238"/>
    </row>
    <row r="278" spans="2:17" ht="15.75">
      <c r="B278" s="233" t="s">
        <v>96</v>
      </c>
      <c r="C278" s="234"/>
      <c r="D278" s="234"/>
      <c r="E278" s="234"/>
      <c r="F278" s="234"/>
      <c r="G278" s="234"/>
      <c r="H278" s="234"/>
      <c r="I278" s="234"/>
      <c r="J278" s="234"/>
      <c r="K278" s="234"/>
      <c r="L278" s="234"/>
      <c r="M278" s="234"/>
      <c r="N278" s="234"/>
      <c r="O278" s="235"/>
    </row>
    <row r="279" spans="2:17" ht="15.75">
      <c r="B279" s="236">
        <v>44561</v>
      </c>
      <c r="C279" s="234"/>
      <c r="D279" s="234"/>
      <c r="E279" s="234"/>
      <c r="F279" s="234"/>
      <c r="G279" s="234"/>
      <c r="H279" s="234"/>
      <c r="I279" s="234"/>
      <c r="J279" s="234"/>
      <c r="K279" s="234"/>
      <c r="L279" s="234"/>
      <c r="M279" s="234"/>
      <c r="N279" s="234"/>
      <c r="O279" s="235"/>
    </row>
    <row r="280" spans="2:17" ht="15.75">
      <c r="B280" s="233" t="s">
        <v>120</v>
      </c>
      <c r="C280" s="234"/>
      <c r="D280" s="234"/>
      <c r="E280" s="234"/>
      <c r="F280" s="234"/>
      <c r="G280" s="234"/>
      <c r="H280" s="234"/>
      <c r="I280" s="234"/>
      <c r="J280" s="234"/>
      <c r="K280" s="234"/>
      <c r="L280" s="234"/>
      <c r="M280" s="234"/>
      <c r="N280" s="234"/>
      <c r="O280" s="235"/>
      <c r="Q280" s="1" t="s">
        <v>220</v>
      </c>
    </row>
    <row r="281" spans="2:17" ht="15.75">
      <c r="B281" s="187"/>
      <c r="C281" s="187"/>
      <c r="D281" s="187"/>
      <c r="E281" s="187"/>
      <c r="F281" s="187"/>
      <c r="G281" s="187"/>
      <c r="H281" s="187"/>
      <c r="I281" s="187"/>
      <c r="J281" s="187"/>
      <c r="K281" s="187"/>
      <c r="L281" s="187"/>
      <c r="M281" s="187"/>
      <c r="N281" s="187"/>
      <c r="O281" s="187"/>
    </row>
    <row r="282" spans="2:17">
      <c r="B282" s="232" t="s">
        <v>224</v>
      </c>
      <c r="C282" s="232"/>
      <c r="D282" s="232"/>
      <c r="E282" s="232"/>
      <c r="F282" s="232"/>
      <c r="G282" s="232"/>
      <c r="H282" s="232"/>
      <c r="I282" s="232"/>
      <c r="J282" s="232"/>
      <c r="K282" s="232"/>
      <c r="L282" s="232"/>
      <c r="M282" s="232"/>
      <c r="N282" s="232"/>
      <c r="O282" s="232"/>
    </row>
    <row r="283" spans="2:17">
      <c r="B283" s="232"/>
      <c r="C283" s="232"/>
      <c r="D283" s="232"/>
      <c r="E283" s="232"/>
      <c r="F283" s="232"/>
      <c r="G283" s="232"/>
      <c r="H283" s="232"/>
      <c r="I283" s="232"/>
      <c r="J283" s="232"/>
      <c r="K283" s="232"/>
      <c r="L283" s="232"/>
      <c r="M283" s="232"/>
      <c r="N283" s="232"/>
      <c r="O283" s="232"/>
    </row>
    <row r="284" spans="2:17" ht="15.75">
      <c r="B284" s="187"/>
      <c r="C284" s="187"/>
      <c r="D284" s="187"/>
      <c r="E284" s="187"/>
      <c r="F284" s="187"/>
      <c r="G284" s="187"/>
      <c r="H284" s="187"/>
      <c r="I284" s="187"/>
      <c r="J284" s="187"/>
      <c r="K284" s="187"/>
      <c r="L284" s="187"/>
      <c r="M284" s="187"/>
      <c r="N284" s="187"/>
      <c r="O284" s="187"/>
    </row>
    <row r="285" spans="2:17" ht="31.5">
      <c r="B285" s="188" t="s">
        <v>55</v>
      </c>
      <c r="C285" s="189" t="s">
        <v>56</v>
      </c>
      <c r="D285" s="189" t="s">
        <v>222</v>
      </c>
      <c r="E285" s="189" t="s">
        <v>57</v>
      </c>
      <c r="F285" s="189" t="s">
        <v>58</v>
      </c>
      <c r="G285" s="189" t="s">
        <v>59</v>
      </c>
      <c r="H285" s="189" t="s">
        <v>60</v>
      </c>
      <c r="I285" s="189" t="s">
        <v>61</v>
      </c>
      <c r="J285" s="190" t="s">
        <v>62</v>
      </c>
      <c r="K285" s="190" t="s">
        <v>63</v>
      </c>
      <c r="L285" s="190" t="s">
        <v>64</v>
      </c>
      <c r="M285" s="190" t="s">
        <v>65</v>
      </c>
      <c r="N285" s="190" t="s">
        <v>66</v>
      </c>
      <c r="O285" s="191" t="s">
        <v>219</v>
      </c>
    </row>
    <row r="286" spans="2:17">
      <c r="B286" s="158" t="s">
        <v>214</v>
      </c>
      <c r="C286" s="159" t="s">
        <v>176</v>
      </c>
      <c r="D286" s="159" t="s">
        <v>220</v>
      </c>
      <c r="E286" s="159" t="s">
        <v>177</v>
      </c>
      <c r="F286" s="159" t="s">
        <v>178</v>
      </c>
      <c r="G286" s="160">
        <v>43741.616851851853</v>
      </c>
      <c r="H286" s="160">
        <v>45036</v>
      </c>
      <c r="I286" s="159" t="s">
        <v>179</v>
      </c>
      <c r="J286" s="174">
        <v>370864</v>
      </c>
      <c r="K286" s="174">
        <v>313121.21000000002</v>
      </c>
      <c r="L286" s="174">
        <v>313163.11149613152</v>
      </c>
      <c r="M286" s="174">
        <v>370864</v>
      </c>
      <c r="N286" s="174">
        <v>84.441496477499996</v>
      </c>
      <c r="O286" s="183" t="s">
        <v>0</v>
      </c>
    </row>
    <row r="287" spans="2:17">
      <c r="B287" s="47" t="s">
        <v>214</v>
      </c>
      <c r="C287" s="1" t="s">
        <v>176</v>
      </c>
      <c r="D287" s="1" t="s">
        <v>220</v>
      </c>
      <c r="E287" s="1" t="s">
        <v>177</v>
      </c>
      <c r="F287" s="1" t="s">
        <v>178</v>
      </c>
      <c r="G287" s="161">
        <v>43819.654085648144</v>
      </c>
      <c r="H287" s="161">
        <v>45036</v>
      </c>
      <c r="I287" s="1" t="s">
        <v>179</v>
      </c>
      <c r="J287" s="175">
        <v>37863.9</v>
      </c>
      <c r="K287" s="175">
        <v>32262.37</v>
      </c>
      <c r="L287" s="175">
        <v>32326.591070853301</v>
      </c>
      <c r="M287" s="175">
        <v>37863.9</v>
      </c>
      <c r="N287" s="175">
        <v>85.375756514399995</v>
      </c>
      <c r="O287" s="184" t="s">
        <v>0</v>
      </c>
    </row>
    <row r="288" spans="2:17">
      <c r="B288" s="47" t="s">
        <v>214</v>
      </c>
      <c r="C288" s="1" t="s">
        <v>176</v>
      </c>
      <c r="D288" s="1" t="s">
        <v>220</v>
      </c>
      <c r="E288" s="1" t="s">
        <v>177</v>
      </c>
      <c r="F288" s="1" t="s">
        <v>178</v>
      </c>
      <c r="G288" s="161">
        <v>43857.543749999997</v>
      </c>
      <c r="H288" s="161">
        <v>45036</v>
      </c>
      <c r="I288" s="1" t="s">
        <v>179</v>
      </c>
      <c r="J288" s="175">
        <v>356898.08</v>
      </c>
      <c r="K288" s="175">
        <v>305175.46000000002</v>
      </c>
      <c r="L288" s="175">
        <v>308110.76678630838</v>
      </c>
      <c r="M288" s="175">
        <v>356898.08</v>
      </c>
      <c r="N288" s="175">
        <v>86.330183335900003</v>
      </c>
      <c r="O288" s="184" t="s">
        <v>0</v>
      </c>
    </row>
    <row r="289" spans="2:15">
      <c r="B289" s="47" t="s">
        <v>174</v>
      </c>
      <c r="C289" s="1" t="s">
        <v>176</v>
      </c>
      <c r="D289" s="1" t="s">
        <v>220</v>
      </c>
      <c r="E289" s="1" t="s">
        <v>177</v>
      </c>
      <c r="F289" s="1" t="s">
        <v>178</v>
      </c>
      <c r="G289" s="161">
        <v>43976.698634259257</v>
      </c>
      <c r="H289" s="161">
        <v>44894</v>
      </c>
      <c r="I289" s="1" t="s">
        <v>179</v>
      </c>
      <c r="J289" s="175">
        <v>112860</v>
      </c>
      <c r="K289" s="175">
        <v>99068.34</v>
      </c>
      <c r="L289" s="175">
        <v>99932.6562222832</v>
      </c>
      <c r="M289" s="175">
        <v>112860</v>
      </c>
      <c r="N289" s="175">
        <v>88.545681572099994</v>
      </c>
      <c r="O289" s="184" t="s">
        <v>0</v>
      </c>
    </row>
    <row r="290" spans="2:15">
      <c r="B290" s="47" t="s">
        <v>174</v>
      </c>
      <c r="C290" s="1" t="s">
        <v>176</v>
      </c>
      <c r="D290" s="1" t="s">
        <v>220</v>
      </c>
      <c r="E290" s="1" t="s">
        <v>177</v>
      </c>
      <c r="F290" s="1" t="s">
        <v>178</v>
      </c>
      <c r="G290" s="161">
        <v>43976.699282407404</v>
      </c>
      <c r="H290" s="161">
        <v>44894</v>
      </c>
      <c r="I290" s="1" t="s">
        <v>179</v>
      </c>
      <c r="J290" s="175">
        <v>112860</v>
      </c>
      <c r="K290" s="175">
        <v>99068.34</v>
      </c>
      <c r="L290" s="175">
        <v>99932.6562222832</v>
      </c>
      <c r="M290" s="175">
        <v>112860</v>
      </c>
      <c r="N290" s="175">
        <v>88.545681572099994</v>
      </c>
      <c r="O290" s="184" t="s">
        <v>0</v>
      </c>
    </row>
    <row r="291" spans="2:15">
      <c r="B291" s="47" t="s">
        <v>174</v>
      </c>
      <c r="C291" s="1" t="s">
        <v>176</v>
      </c>
      <c r="D291" s="1" t="s">
        <v>220</v>
      </c>
      <c r="E291" s="1" t="s">
        <v>177</v>
      </c>
      <c r="F291" s="1" t="s">
        <v>178</v>
      </c>
      <c r="G291" s="161">
        <v>43976.700023148143</v>
      </c>
      <c r="H291" s="161">
        <v>44894</v>
      </c>
      <c r="I291" s="1" t="s">
        <v>179</v>
      </c>
      <c r="J291" s="175">
        <v>112860</v>
      </c>
      <c r="K291" s="175">
        <v>99068.34</v>
      </c>
      <c r="L291" s="175">
        <v>99932.6562222832</v>
      </c>
      <c r="M291" s="175">
        <v>112860</v>
      </c>
      <c r="N291" s="175">
        <v>88.545681572099994</v>
      </c>
      <c r="O291" s="184" t="s">
        <v>0</v>
      </c>
    </row>
    <row r="292" spans="2:15">
      <c r="B292" s="47" t="s">
        <v>174</v>
      </c>
      <c r="C292" s="1" t="s">
        <v>176</v>
      </c>
      <c r="D292" s="1" t="s">
        <v>220</v>
      </c>
      <c r="E292" s="1" t="s">
        <v>177</v>
      </c>
      <c r="F292" s="1" t="s">
        <v>178</v>
      </c>
      <c r="G292" s="161">
        <v>43976.700462962959</v>
      </c>
      <c r="H292" s="161">
        <v>44894</v>
      </c>
      <c r="I292" s="1" t="s">
        <v>179</v>
      </c>
      <c r="J292" s="175">
        <v>112860</v>
      </c>
      <c r="K292" s="175">
        <v>99068.34</v>
      </c>
      <c r="L292" s="175">
        <v>99932.6562222832</v>
      </c>
      <c r="M292" s="175">
        <v>112860</v>
      </c>
      <c r="N292" s="175">
        <v>88.545681572099994</v>
      </c>
      <c r="O292" s="184" t="s">
        <v>0</v>
      </c>
    </row>
    <row r="293" spans="2:15">
      <c r="B293" s="47" t="s">
        <v>174</v>
      </c>
      <c r="C293" s="1" t="s">
        <v>176</v>
      </c>
      <c r="D293" s="1" t="s">
        <v>220</v>
      </c>
      <c r="E293" s="1" t="s">
        <v>177</v>
      </c>
      <c r="F293" s="1" t="s">
        <v>178</v>
      </c>
      <c r="G293" s="161">
        <v>44026.601446759261</v>
      </c>
      <c r="H293" s="161">
        <v>44894</v>
      </c>
      <c r="I293" s="1" t="s">
        <v>179</v>
      </c>
      <c r="J293" s="175">
        <v>112049</v>
      </c>
      <c r="K293" s="175">
        <v>101284.37</v>
      </c>
      <c r="L293" s="175">
        <v>100839.6438993047</v>
      </c>
      <c r="M293" s="175">
        <v>112049</v>
      </c>
      <c r="N293" s="175">
        <v>89.996023078600004</v>
      </c>
      <c r="O293" s="184" t="s">
        <v>0</v>
      </c>
    </row>
    <row r="294" spans="2:15">
      <c r="B294" s="47" t="s">
        <v>174</v>
      </c>
      <c r="C294" s="1" t="s">
        <v>176</v>
      </c>
      <c r="D294" s="1" t="s">
        <v>220</v>
      </c>
      <c r="E294" s="1" t="s">
        <v>177</v>
      </c>
      <c r="F294" s="1" t="s">
        <v>178</v>
      </c>
      <c r="G294" s="161">
        <v>44026.602326388893</v>
      </c>
      <c r="H294" s="161">
        <v>44894</v>
      </c>
      <c r="I294" s="1" t="s">
        <v>179</v>
      </c>
      <c r="J294" s="175">
        <v>112049</v>
      </c>
      <c r="K294" s="175">
        <v>101284.37</v>
      </c>
      <c r="L294" s="175">
        <v>100839.6438993047</v>
      </c>
      <c r="M294" s="175">
        <v>112049</v>
      </c>
      <c r="N294" s="175">
        <v>89.996023078600004</v>
      </c>
      <c r="O294" s="184" t="s">
        <v>0</v>
      </c>
    </row>
    <row r="295" spans="2:15">
      <c r="B295" s="47" t="s">
        <v>174</v>
      </c>
      <c r="C295" s="1" t="s">
        <v>176</v>
      </c>
      <c r="D295" s="1" t="s">
        <v>220</v>
      </c>
      <c r="E295" s="1" t="s">
        <v>177</v>
      </c>
      <c r="F295" s="1" t="s">
        <v>178</v>
      </c>
      <c r="G295" s="161">
        <v>44026.602685185193</v>
      </c>
      <c r="H295" s="161">
        <v>44894</v>
      </c>
      <c r="I295" s="1" t="s">
        <v>179</v>
      </c>
      <c r="J295" s="175">
        <v>112049</v>
      </c>
      <c r="K295" s="175">
        <v>101284.37</v>
      </c>
      <c r="L295" s="175">
        <v>100839.6438993047</v>
      </c>
      <c r="M295" s="175">
        <v>112049</v>
      </c>
      <c r="N295" s="175">
        <v>89.996023078600004</v>
      </c>
      <c r="O295" s="184" t="s">
        <v>0</v>
      </c>
    </row>
    <row r="296" spans="2:15">
      <c r="B296" s="47" t="s">
        <v>174</v>
      </c>
      <c r="C296" s="1" t="s">
        <v>176</v>
      </c>
      <c r="D296" s="1" t="s">
        <v>220</v>
      </c>
      <c r="E296" s="1" t="s">
        <v>177</v>
      </c>
      <c r="F296" s="1" t="s">
        <v>178</v>
      </c>
      <c r="G296" s="161">
        <v>44035.54755787037</v>
      </c>
      <c r="H296" s="161">
        <v>44894</v>
      </c>
      <c r="I296" s="1" t="s">
        <v>179</v>
      </c>
      <c r="J296" s="175">
        <v>112052</v>
      </c>
      <c r="K296" s="175">
        <v>101404.59</v>
      </c>
      <c r="L296" s="175">
        <v>100841.6213855337</v>
      </c>
      <c r="M296" s="175">
        <v>112052</v>
      </c>
      <c r="N296" s="175">
        <v>89.995378382799998</v>
      </c>
      <c r="O296" s="184" t="s">
        <v>0</v>
      </c>
    </row>
    <row r="297" spans="2:15">
      <c r="B297" s="47" t="s">
        <v>214</v>
      </c>
      <c r="C297" s="1" t="s">
        <v>176</v>
      </c>
      <c r="D297" s="1" t="s">
        <v>220</v>
      </c>
      <c r="E297" s="1" t="s">
        <v>177</v>
      </c>
      <c r="F297" s="1" t="s">
        <v>178</v>
      </c>
      <c r="G297" s="161">
        <v>44160.676516203705</v>
      </c>
      <c r="H297" s="161">
        <v>45036</v>
      </c>
      <c r="I297" s="1" t="s">
        <v>179</v>
      </c>
      <c r="J297" s="175">
        <v>5654.5</v>
      </c>
      <c r="K297" s="175">
        <v>5024.46</v>
      </c>
      <c r="L297" s="175">
        <v>5051.0456991694</v>
      </c>
      <c r="M297" s="175">
        <v>5654.5</v>
      </c>
      <c r="N297" s="175">
        <v>89.327892813999995</v>
      </c>
      <c r="O297" s="184" t="s">
        <v>0</v>
      </c>
    </row>
    <row r="298" spans="2:15">
      <c r="B298" s="47" t="s">
        <v>213</v>
      </c>
      <c r="C298" s="1" t="s">
        <v>176</v>
      </c>
      <c r="D298" s="1" t="s">
        <v>220</v>
      </c>
      <c r="E298" s="1" t="s">
        <v>177</v>
      </c>
      <c r="F298" s="1" t="s">
        <v>178</v>
      </c>
      <c r="G298" s="161">
        <v>44160.67696759259</v>
      </c>
      <c r="H298" s="161">
        <v>45155</v>
      </c>
      <c r="I298" s="1" t="s">
        <v>179</v>
      </c>
      <c r="J298" s="175">
        <v>6987.25</v>
      </c>
      <c r="K298" s="175">
        <v>6005.91</v>
      </c>
      <c r="L298" s="175">
        <v>6042.2700320815002</v>
      </c>
      <c r="M298" s="175">
        <v>6987.25</v>
      </c>
      <c r="N298" s="175">
        <v>86.475652539699993</v>
      </c>
      <c r="O298" s="184" t="s">
        <v>0</v>
      </c>
    </row>
    <row r="299" spans="2:15">
      <c r="B299" s="47" t="s">
        <v>174</v>
      </c>
      <c r="C299" s="1" t="s">
        <v>176</v>
      </c>
      <c r="D299" s="1" t="s">
        <v>220</v>
      </c>
      <c r="E299" s="1" t="s">
        <v>177</v>
      </c>
      <c r="F299" s="1" t="s">
        <v>178</v>
      </c>
      <c r="G299" s="161">
        <v>44224.707638888889</v>
      </c>
      <c r="H299" s="161">
        <v>44578</v>
      </c>
      <c r="I299" s="1" t="s">
        <v>179</v>
      </c>
      <c r="J299" s="175">
        <v>26447</v>
      </c>
      <c r="K299" s="175">
        <v>25052.33</v>
      </c>
      <c r="L299" s="175">
        <v>25305.622286711299</v>
      </c>
      <c r="M299" s="175">
        <v>26447</v>
      </c>
      <c r="N299" s="175">
        <v>95.684282855199996</v>
      </c>
      <c r="O299" s="184" t="s">
        <v>0</v>
      </c>
    </row>
    <row r="300" spans="2:15">
      <c r="B300" s="47" t="s">
        <v>213</v>
      </c>
      <c r="C300" s="1" t="s">
        <v>176</v>
      </c>
      <c r="D300" s="1" t="s">
        <v>220</v>
      </c>
      <c r="E300" s="1" t="s">
        <v>177</v>
      </c>
      <c r="F300" s="1" t="s">
        <v>178</v>
      </c>
      <c r="G300" s="161">
        <v>44375.683194444442</v>
      </c>
      <c r="H300" s="161">
        <v>45768</v>
      </c>
      <c r="I300" s="1" t="s">
        <v>179</v>
      </c>
      <c r="J300" s="175">
        <v>12792.32</v>
      </c>
      <c r="K300" s="175">
        <v>10120.83</v>
      </c>
      <c r="L300" s="175">
        <v>10128.476424443301</v>
      </c>
      <c r="M300" s="175">
        <v>12792.32</v>
      </c>
      <c r="N300" s="175">
        <v>79.176227802599996</v>
      </c>
      <c r="O300" s="184" t="s">
        <v>0</v>
      </c>
    </row>
    <row r="301" spans="2:15">
      <c r="B301" s="47" t="s">
        <v>213</v>
      </c>
      <c r="C301" s="1" t="s">
        <v>176</v>
      </c>
      <c r="D301" s="1" t="s">
        <v>220</v>
      </c>
      <c r="E301" s="1" t="s">
        <v>177</v>
      </c>
      <c r="F301" s="1" t="s">
        <v>178</v>
      </c>
      <c r="G301" s="161">
        <v>44516.603472222225</v>
      </c>
      <c r="H301" s="161">
        <v>48156</v>
      </c>
      <c r="I301" s="1" t="s">
        <v>179</v>
      </c>
      <c r="J301" s="175">
        <v>3746575.2</v>
      </c>
      <c r="K301" s="175">
        <v>2500000.0299999998</v>
      </c>
      <c r="L301" s="175">
        <v>2515362.7035301812</v>
      </c>
      <c r="M301" s="175">
        <v>3746575.2</v>
      </c>
      <c r="N301" s="175">
        <v>67.137654237700005</v>
      </c>
      <c r="O301" s="184" t="s">
        <v>0</v>
      </c>
    </row>
    <row r="302" spans="2:15">
      <c r="B302" s="47" t="s">
        <v>214</v>
      </c>
      <c r="C302" s="1" t="s">
        <v>176</v>
      </c>
      <c r="D302" s="1" t="s">
        <v>220</v>
      </c>
      <c r="E302" s="1" t="s">
        <v>177</v>
      </c>
      <c r="F302" s="1" t="s">
        <v>178</v>
      </c>
      <c r="G302" s="161">
        <v>44557.700462962959</v>
      </c>
      <c r="H302" s="161">
        <v>45036</v>
      </c>
      <c r="I302" s="1" t="s">
        <v>179</v>
      </c>
      <c r="J302" s="175">
        <v>386115.28</v>
      </c>
      <c r="K302" s="175">
        <v>361450.04</v>
      </c>
      <c r="L302" s="175">
        <v>361656.65622815117</v>
      </c>
      <c r="M302" s="175">
        <v>386115.28</v>
      </c>
      <c r="N302" s="175">
        <v>93.665460799200005</v>
      </c>
      <c r="O302" s="184" t="s">
        <v>218</v>
      </c>
    </row>
    <row r="303" spans="2:15">
      <c r="B303" s="47" t="s">
        <v>214</v>
      </c>
      <c r="C303" s="1" t="s">
        <v>176</v>
      </c>
      <c r="D303" s="1" t="s">
        <v>220</v>
      </c>
      <c r="E303" s="1" t="s">
        <v>177</v>
      </c>
      <c r="F303" s="1" t="s">
        <v>178</v>
      </c>
      <c r="G303" s="161">
        <v>44557.702951388885</v>
      </c>
      <c r="H303" s="161">
        <v>45036</v>
      </c>
      <c r="I303" s="1" t="s">
        <v>179</v>
      </c>
      <c r="J303" s="175">
        <v>7549.72</v>
      </c>
      <c r="K303" s="175">
        <v>7067.46</v>
      </c>
      <c r="L303" s="175">
        <v>7071.4997930210002</v>
      </c>
      <c r="M303" s="175">
        <v>7549.72</v>
      </c>
      <c r="N303" s="175">
        <v>93.665722609900001</v>
      </c>
      <c r="O303" s="184" t="s">
        <v>0</v>
      </c>
    </row>
    <row r="304" spans="2:15">
      <c r="B304" s="47" t="s">
        <v>213</v>
      </c>
      <c r="C304" s="1" t="s">
        <v>215</v>
      </c>
      <c r="D304" s="1" t="s">
        <v>223</v>
      </c>
      <c r="E304" s="1" t="s">
        <v>177</v>
      </c>
      <c r="F304" s="1" t="s">
        <v>178</v>
      </c>
      <c r="G304" s="161">
        <v>43529.479733796303</v>
      </c>
      <c r="H304" s="161">
        <v>45595</v>
      </c>
      <c r="I304" s="1" t="s">
        <v>179</v>
      </c>
      <c r="J304" s="175">
        <v>2660.31</v>
      </c>
      <c r="K304" s="175">
        <v>2037.69</v>
      </c>
      <c r="L304" s="175">
        <v>2019.4907905513001</v>
      </c>
      <c r="M304" s="175">
        <v>2660.31</v>
      </c>
      <c r="N304" s="175">
        <v>75.911859540899997</v>
      </c>
      <c r="O304" s="184" t="s">
        <v>0</v>
      </c>
    </row>
    <row r="305" spans="2:15">
      <c r="B305" s="47" t="s">
        <v>174</v>
      </c>
      <c r="C305" s="1" t="s">
        <v>215</v>
      </c>
      <c r="D305" s="1" t="s">
        <v>223</v>
      </c>
      <c r="E305" s="1" t="s">
        <v>177</v>
      </c>
      <c r="F305" s="1" t="s">
        <v>178</v>
      </c>
      <c r="G305" s="161">
        <v>44161.417939814812</v>
      </c>
      <c r="H305" s="161">
        <v>45086</v>
      </c>
      <c r="I305" s="1" t="s">
        <v>179</v>
      </c>
      <c r="J305" s="175">
        <v>56904.11</v>
      </c>
      <c r="K305" s="175">
        <v>50567.99</v>
      </c>
      <c r="L305" s="175">
        <v>50156.759308970199</v>
      </c>
      <c r="M305" s="175">
        <v>56904.11</v>
      </c>
      <c r="N305" s="175">
        <v>88.142595163999999</v>
      </c>
      <c r="O305" s="184" t="s">
        <v>0</v>
      </c>
    </row>
    <row r="306" spans="2:15">
      <c r="B306" s="47" t="s">
        <v>174</v>
      </c>
      <c r="C306" s="1" t="s">
        <v>215</v>
      </c>
      <c r="D306" s="1" t="s">
        <v>223</v>
      </c>
      <c r="E306" s="1" t="s">
        <v>177</v>
      </c>
      <c r="F306" s="1" t="s">
        <v>178</v>
      </c>
      <c r="G306" s="161">
        <v>44161.418310185181</v>
      </c>
      <c r="H306" s="161">
        <v>45086</v>
      </c>
      <c r="I306" s="1" t="s">
        <v>179</v>
      </c>
      <c r="J306" s="175">
        <v>56904.11</v>
      </c>
      <c r="K306" s="175">
        <v>50567.99</v>
      </c>
      <c r="L306" s="175">
        <v>50156.759308970199</v>
      </c>
      <c r="M306" s="175">
        <v>56904.11</v>
      </c>
      <c r="N306" s="175">
        <v>88.142595163999999</v>
      </c>
      <c r="O306" s="184" t="s">
        <v>0</v>
      </c>
    </row>
    <row r="307" spans="2:15">
      <c r="B307" s="47" t="s">
        <v>174</v>
      </c>
      <c r="C307" s="1" t="s">
        <v>215</v>
      </c>
      <c r="D307" s="1" t="s">
        <v>223</v>
      </c>
      <c r="E307" s="1" t="s">
        <v>177</v>
      </c>
      <c r="F307" s="1" t="s">
        <v>178</v>
      </c>
      <c r="G307" s="161">
        <v>44165.409363425926</v>
      </c>
      <c r="H307" s="161">
        <v>45086</v>
      </c>
      <c r="I307" s="1" t="s">
        <v>179</v>
      </c>
      <c r="J307" s="175">
        <v>56904.11</v>
      </c>
      <c r="K307" s="175">
        <v>50595.51</v>
      </c>
      <c r="L307" s="175">
        <v>50156.756830362297</v>
      </c>
      <c r="M307" s="175">
        <v>56904.11</v>
      </c>
      <c r="N307" s="175">
        <v>88.142590808199998</v>
      </c>
      <c r="O307" s="184" t="s">
        <v>0</v>
      </c>
    </row>
    <row r="308" spans="2:15">
      <c r="B308" s="47" t="s">
        <v>174</v>
      </c>
      <c r="C308" s="1" t="s">
        <v>215</v>
      </c>
      <c r="D308" s="1" t="s">
        <v>223</v>
      </c>
      <c r="E308" s="1" t="s">
        <v>177</v>
      </c>
      <c r="F308" s="1" t="s">
        <v>178</v>
      </c>
      <c r="G308" s="161">
        <v>44172.710231481484</v>
      </c>
      <c r="H308" s="161">
        <v>44599</v>
      </c>
      <c r="I308" s="1" t="s">
        <v>179</v>
      </c>
      <c r="J308" s="175">
        <v>160822.62</v>
      </c>
      <c r="K308" s="175">
        <v>154766.73000000001</v>
      </c>
      <c r="L308" s="175">
        <v>151592.39887185741</v>
      </c>
      <c r="M308" s="175">
        <v>160822.62</v>
      </c>
      <c r="N308" s="175">
        <v>94.260620099199997</v>
      </c>
      <c r="O308" s="184" t="s">
        <v>0</v>
      </c>
    </row>
    <row r="309" spans="2:15">
      <c r="B309" s="47" t="s">
        <v>174</v>
      </c>
      <c r="C309" s="1" t="s">
        <v>215</v>
      </c>
      <c r="D309" s="1" t="s">
        <v>223</v>
      </c>
      <c r="E309" s="1" t="s">
        <v>177</v>
      </c>
      <c r="F309" s="1" t="s">
        <v>178</v>
      </c>
      <c r="G309" s="161">
        <v>44181.389733796292</v>
      </c>
      <c r="H309" s="161">
        <v>45086</v>
      </c>
      <c r="I309" s="1" t="s">
        <v>179</v>
      </c>
      <c r="J309" s="175">
        <v>56273.97</v>
      </c>
      <c r="K309" s="175">
        <v>50074.79</v>
      </c>
      <c r="L309" s="175">
        <v>50156.761132537402</v>
      </c>
      <c r="M309" s="175">
        <v>56273.97</v>
      </c>
      <c r="N309" s="175">
        <v>89.129594255599997</v>
      </c>
      <c r="O309" s="184" t="s">
        <v>0</v>
      </c>
    </row>
    <row r="310" spans="2:15">
      <c r="B310" s="47" t="s">
        <v>174</v>
      </c>
      <c r="C310" s="1" t="s">
        <v>215</v>
      </c>
      <c r="D310" s="1" t="s">
        <v>223</v>
      </c>
      <c r="E310" s="1" t="s">
        <v>177</v>
      </c>
      <c r="F310" s="1" t="s">
        <v>178</v>
      </c>
      <c r="G310" s="161">
        <v>44285.417812499996</v>
      </c>
      <c r="H310" s="161">
        <v>45086</v>
      </c>
      <c r="I310" s="1" t="s">
        <v>179</v>
      </c>
      <c r="J310" s="175">
        <v>55643.83</v>
      </c>
      <c r="K310" s="175">
        <v>50156.68</v>
      </c>
      <c r="L310" s="175">
        <v>50156.755634067304</v>
      </c>
      <c r="M310" s="175">
        <v>55643.83</v>
      </c>
      <c r="N310" s="175">
        <v>90.138934782299998</v>
      </c>
      <c r="O310" s="184" t="s">
        <v>0</v>
      </c>
    </row>
    <row r="311" spans="2:15">
      <c r="B311" s="47" t="s">
        <v>174</v>
      </c>
      <c r="C311" s="1" t="s">
        <v>215</v>
      </c>
      <c r="D311" s="1" t="s">
        <v>223</v>
      </c>
      <c r="E311" s="1" t="s">
        <v>177</v>
      </c>
      <c r="F311" s="1" t="s">
        <v>178</v>
      </c>
      <c r="G311" s="161">
        <v>44295.523541666669</v>
      </c>
      <c r="H311" s="161">
        <v>45086</v>
      </c>
      <c r="I311" s="1" t="s">
        <v>179</v>
      </c>
      <c r="J311" s="175">
        <v>55643.83</v>
      </c>
      <c r="K311" s="175">
        <v>50225.01</v>
      </c>
      <c r="L311" s="175">
        <v>50156.758659953899</v>
      </c>
      <c r="M311" s="175">
        <v>55643.83</v>
      </c>
      <c r="N311" s="175">
        <v>90.138940220199999</v>
      </c>
      <c r="O311" s="184" t="s">
        <v>0</v>
      </c>
    </row>
    <row r="312" spans="2:15">
      <c r="B312" s="47" t="s">
        <v>174</v>
      </c>
      <c r="C312" s="1" t="s">
        <v>215</v>
      </c>
      <c r="D312" s="1" t="s">
        <v>223</v>
      </c>
      <c r="E312" s="1" t="s">
        <v>177</v>
      </c>
      <c r="F312" s="1" t="s">
        <v>178</v>
      </c>
      <c r="G312" s="161">
        <v>44299.463055555556</v>
      </c>
      <c r="H312" s="161">
        <v>45086</v>
      </c>
      <c r="I312" s="1" t="s">
        <v>179</v>
      </c>
      <c r="J312" s="175">
        <v>55643.83</v>
      </c>
      <c r="K312" s="175">
        <v>50252.36</v>
      </c>
      <c r="L312" s="175">
        <v>50156.758659953899</v>
      </c>
      <c r="M312" s="175">
        <v>55643.83</v>
      </c>
      <c r="N312" s="175">
        <v>90.138940220199999</v>
      </c>
      <c r="O312" s="184" t="s">
        <v>0</v>
      </c>
    </row>
    <row r="313" spans="2:15">
      <c r="B313" s="47" t="s">
        <v>174</v>
      </c>
      <c r="C313" s="1" t="s">
        <v>215</v>
      </c>
      <c r="D313" s="1" t="s">
        <v>223</v>
      </c>
      <c r="E313" s="1" t="s">
        <v>177</v>
      </c>
      <c r="F313" s="1" t="s">
        <v>178</v>
      </c>
      <c r="G313" s="161">
        <v>44305.441759259258</v>
      </c>
      <c r="H313" s="161">
        <v>45086</v>
      </c>
      <c r="I313" s="1" t="s">
        <v>179</v>
      </c>
      <c r="J313" s="175">
        <v>55643.83</v>
      </c>
      <c r="K313" s="175">
        <v>50293.43</v>
      </c>
      <c r="L313" s="175">
        <v>50156.758659953899</v>
      </c>
      <c r="M313" s="175">
        <v>55643.83</v>
      </c>
      <c r="N313" s="175">
        <v>90.138940220199999</v>
      </c>
      <c r="O313" s="184" t="s">
        <v>0</v>
      </c>
    </row>
    <row r="314" spans="2:15">
      <c r="B314" s="47" t="s">
        <v>174</v>
      </c>
      <c r="C314" s="1" t="s">
        <v>215</v>
      </c>
      <c r="D314" s="1" t="s">
        <v>223</v>
      </c>
      <c r="E314" s="1" t="s">
        <v>177</v>
      </c>
      <c r="F314" s="1" t="s">
        <v>178</v>
      </c>
      <c r="G314" s="161">
        <v>44333.637928240736</v>
      </c>
      <c r="H314" s="161">
        <v>45086</v>
      </c>
      <c r="I314" s="1" t="s">
        <v>179</v>
      </c>
      <c r="J314" s="175">
        <v>55643.83</v>
      </c>
      <c r="K314" s="175">
        <v>50485.5</v>
      </c>
      <c r="L314" s="175">
        <v>50156.757268986403</v>
      </c>
      <c r="M314" s="175">
        <v>55643.83</v>
      </c>
      <c r="N314" s="175">
        <v>90.138937720499996</v>
      </c>
      <c r="O314" s="184" t="s">
        <v>0</v>
      </c>
    </row>
    <row r="315" spans="2:15">
      <c r="B315" s="47" t="s">
        <v>174</v>
      </c>
      <c r="C315" s="1" t="s">
        <v>215</v>
      </c>
      <c r="D315" s="1" t="s">
        <v>223</v>
      </c>
      <c r="E315" s="1" t="s">
        <v>177</v>
      </c>
      <c r="F315" s="1" t="s">
        <v>178</v>
      </c>
      <c r="G315" s="161">
        <v>44340.6178587963</v>
      </c>
      <c r="H315" s="161">
        <v>45086</v>
      </c>
      <c r="I315" s="1" t="s">
        <v>179</v>
      </c>
      <c r="J315" s="175">
        <v>55643.83</v>
      </c>
      <c r="K315" s="175">
        <v>50533.64</v>
      </c>
      <c r="L315" s="175">
        <v>50156.755487397102</v>
      </c>
      <c r="M315" s="175">
        <v>55643.83</v>
      </c>
      <c r="N315" s="175">
        <v>90.138934518699998</v>
      </c>
      <c r="O315" s="184" t="s">
        <v>0</v>
      </c>
    </row>
    <row r="316" spans="2:15">
      <c r="B316" s="47" t="s">
        <v>174</v>
      </c>
      <c r="C316" s="1" t="s">
        <v>215</v>
      </c>
      <c r="D316" s="1" t="s">
        <v>223</v>
      </c>
      <c r="E316" s="1" t="s">
        <v>177</v>
      </c>
      <c r="F316" s="1" t="s">
        <v>178</v>
      </c>
      <c r="G316" s="161">
        <v>44349.639247685183</v>
      </c>
      <c r="H316" s="161">
        <v>45086</v>
      </c>
      <c r="I316" s="1" t="s">
        <v>179</v>
      </c>
      <c r="J316" s="175">
        <v>55643.83</v>
      </c>
      <c r="K316" s="175">
        <v>50595.57</v>
      </c>
      <c r="L316" s="175">
        <v>50156.758659953899</v>
      </c>
      <c r="M316" s="175">
        <v>55643.83</v>
      </c>
      <c r="N316" s="175">
        <v>90.138940220199999</v>
      </c>
      <c r="O316" s="184" t="s">
        <v>0</v>
      </c>
    </row>
    <row r="317" spans="2:15">
      <c r="B317" s="47" t="s">
        <v>174</v>
      </c>
      <c r="C317" s="1" t="s">
        <v>215</v>
      </c>
      <c r="D317" s="1" t="s">
        <v>223</v>
      </c>
      <c r="E317" s="1" t="s">
        <v>177</v>
      </c>
      <c r="F317" s="1" t="s">
        <v>178</v>
      </c>
      <c r="G317" s="161">
        <v>44439.42319444444</v>
      </c>
      <c r="H317" s="161">
        <v>45103</v>
      </c>
      <c r="I317" s="1" t="s">
        <v>179</v>
      </c>
      <c r="J317" s="175">
        <v>221150.67</v>
      </c>
      <c r="K317" s="175">
        <v>211045.12</v>
      </c>
      <c r="L317" s="175">
        <v>207997.4891786417</v>
      </c>
      <c r="M317" s="175">
        <v>221150.67</v>
      </c>
      <c r="N317" s="175">
        <v>94.052389340999994</v>
      </c>
      <c r="O317" s="184" t="s">
        <v>0</v>
      </c>
    </row>
    <row r="318" spans="2:15">
      <c r="B318" s="47" t="s">
        <v>174</v>
      </c>
      <c r="C318" s="1" t="s">
        <v>215</v>
      </c>
      <c r="D318" s="1" t="s">
        <v>223</v>
      </c>
      <c r="E318" s="1" t="s">
        <v>177</v>
      </c>
      <c r="F318" s="1" t="s">
        <v>178</v>
      </c>
      <c r="G318" s="161">
        <v>44439.426238425927</v>
      </c>
      <c r="H318" s="161">
        <v>45103</v>
      </c>
      <c r="I318" s="1" t="s">
        <v>179</v>
      </c>
      <c r="J318" s="175">
        <v>221150.67</v>
      </c>
      <c r="K318" s="175">
        <v>211045.12</v>
      </c>
      <c r="L318" s="175">
        <v>207997.4891786417</v>
      </c>
      <c r="M318" s="175">
        <v>221150.67</v>
      </c>
      <c r="N318" s="175">
        <v>94.052389340999994</v>
      </c>
      <c r="O318" s="184" t="s">
        <v>0</v>
      </c>
    </row>
    <row r="319" spans="2:15">
      <c r="B319" s="47" t="s">
        <v>174</v>
      </c>
      <c r="C319" s="1" t="s">
        <v>215</v>
      </c>
      <c r="D319" s="1" t="s">
        <v>223</v>
      </c>
      <c r="E319" s="1" t="s">
        <v>177</v>
      </c>
      <c r="F319" s="1" t="s">
        <v>178</v>
      </c>
      <c r="G319" s="161">
        <v>44439.426261574074</v>
      </c>
      <c r="H319" s="161">
        <v>45103</v>
      </c>
      <c r="I319" s="1" t="s">
        <v>179</v>
      </c>
      <c r="J319" s="175">
        <v>221150.67</v>
      </c>
      <c r="K319" s="175">
        <v>211045.12</v>
      </c>
      <c r="L319" s="175">
        <v>207997.4891786417</v>
      </c>
      <c r="M319" s="175">
        <v>221150.67</v>
      </c>
      <c r="N319" s="175">
        <v>94.052389340999994</v>
      </c>
      <c r="O319" s="184" t="s">
        <v>0</v>
      </c>
    </row>
    <row r="320" spans="2:15">
      <c r="B320" s="47" t="s">
        <v>174</v>
      </c>
      <c r="C320" s="1" t="s">
        <v>215</v>
      </c>
      <c r="D320" s="1" t="s">
        <v>223</v>
      </c>
      <c r="E320" s="1" t="s">
        <v>177</v>
      </c>
      <c r="F320" s="1" t="s">
        <v>178</v>
      </c>
      <c r="G320" s="161">
        <v>44439.426273148143</v>
      </c>
      <c r="H320" s="161">
        <v>45103</v>
      </c>
      <c r="I320" s="1" t="s">
        <v>179</v>
      </c>
      <c r="J320" s="175">
        <v>221150.67</v>
      </c>
      <c r="K320" s="175">
        <v>211045.12</v>
      </c>
      <c r="L320" s="175">
        <v>207997.4891786417</v>
      </c>
      <c r="M320" s="175">
        <v>221150.67</v>
      </c>
      <c r="N320" s="175">
        <v>94.052389340999994</v>
      </c>
      <c r="O320" s="184" t="s">
        <v>0</v>
      </c>
    </row>
    <row r="321" spans="2:15">
      <c r="B321" s="47" t="s">
        <v>174</v>
      </c>
      <c r="C321" s="1" t="s">
        <v>180</v>
      </c>
      <c r="D321" s="1" t="s">
        <v>223</v>
      </c>
      <c r="E321" s="1" t="s">
        <v>177</v>
      </c>
      <c r="F321" s="1" t="s">
        <v>178</v>
      </c>
      <c r="G321" s="161">
        <v>44216.392060185186</v>
      </c>
      <c r="H321" s="161">
        <v>44944</v>
      </c>
      <c r="I321" s="1" t="s">
        <v>179</v>
      </c>
      <c r="J321" s="175">
        <v>106600.01</v>
      </c>
      <c r="K321" s="175">
        <v>100018.04</v>
      </c>
      <c r="L321" s="175">
        <v>100695.89537312509</v>
      </c>
      <c r="M321" s="175">
        <v>106600.01</v>
      </c>
      <c r="N321" s="175">
        <v>94.461431451199999</v>
      </c>
      <c r="O321" s="184" t="s">
        <v>0</v>
      </c>
    </row>
    <row r="322" spans="2:15">
      <c r="B322" s="47" t="s">
        <v>174</v>
      </c>
      <c r="C322" s="1" t="s">
        <v>180</v>
      </c>
      <c r="D322" s="1" t="s">
        <v>223</v>
      </c>
      <c r="E322" s="1" t="s">
        <v>177</v>
      </c>
      <c r="F322" s="1" t="s">
        <v>178</v>
      </c>
      <c r="G322" s="161">
        <v>44216.392546296294</v>
      </c>
      <c r="H322" s="161">
        <v>44944</v>
      </c>
      <c r="I322" s="1" t="s">
        <v>179</v>
      </c>
      <c r="J322" s="175">
        <v>106600.01</v>
      </c>
      <c r="K322" s="175">
        <v>100018.04</v>
      </c>
      <c r="L322" s="175">
        <v>100695.89537312509</v>
      </c>
      <c r="M322" s="175">
        <v>106600.01</v>
      </c>
      <c r="N322" s="175">
        <v>94.461431451199999</v>
      </c>
      <c r="O322" s="184" t="s">
        <v>0</v>
      </c>
    </row>
    <row r="323" spans="2:15">
      <c r="B323" s="47" t="s">
        <v>174</v>
      </c>
      <c r="C323" s="1" t="s">
        <v>180</v>
      </c>
      <c r="D323" s="1" t="s">
        <v>223</v>
      </c>
      <c r="E323" s="1" t="s">
        <v>177</v>
      </c>
      <c r="F323" s="1" t="s">
        <v>178</v>
      </c>
      <c r="G323" s="161">
        <v>44216.393078703702</v>
      </c>
      <c r="H323" s="161">
        <v>44944</v>
      </c>
      <c r="I323" s="1" t="s">
        <v>179</v>
      </c>
      <c r="J323" s="175">
        <v>106600.01</v>
      </c>
      <c r="K323" s="175">
        <v>100018.04</v>
      </c>
      <c r="L323" s="175">
        <v>100695.89537312509</v>
      </c>
      <c r="M323" s="175">
        <v>106600.01</v>
      </c>
      <c r="N323" s="175">
        <v>94.461431451199999</v>
      </c>
      <c r="O323" s="184" t="s">
        <v>0</v>
      </c>
    </row>
    <row r="324" spans="2:15">
      <c r="B324" s="47" t="s">
        <v>174</v>
      </c>
      <c r="C324" s="1" t="s">
        <v>180</v>
      </c>
      <c r="D324" s="1" t="s">
        <v>223</v>
      </c>
      <c r="E324" s="1" t="s">
        <v>177</v>
      </c>
      <c r="F324" s="1" t="s">
        <v>178</v>
      </c>
      <c r="G324" s="161">
        <v>44216.393634259257</v>
      </c>
      <c r="H324" s="161">
        <v>44944</v>
      </c>
      <c r="I324" s="1" t="s">
        <v>179</v>
      </c>
      <c r="J324" s="175">
        <v>106600.01</v>
      </c>
      <c r="K324" s="175">
        <v>100018.04</v>
      </c>
      <c r="L324" s="175">
        <v>100695.89537312509</v>
      </c>
      <c r="M324" s="175">
        <v>106600.01</v>
      </c>
      <c r="N324" s="175">
        <v>94.461431451199999</v>
      </c>
      <c r="O324" s="184" t="s">
        <v>0</v>
      </c>
    </row>
    <row r="325" spans="2:15">
      <c r="B325" s="47" t="s">
        <v>174</v>
      </c>
      <c r="C325" s="1" t="s">
        <v>180</v>
      </c>
      <c r="D325" s="1" t="s">
        <v>223</v>
      </c>
      <c r="E325" s="1" t="s">
        <v>177</v>
      </c>
      <c r="F325" s="1" t="s">
        <v>178</v>
      </c>
      <c r="G325" s="161">
        <v>44216.396307870375</v>
      </c>
      <c r="H325" s="161">
        <v>44944</v>
      </c>
      <c r="I325" s="1" t="s">
        <v>179</v>
      </c>
      <c r="J325" s="175">
        <v>106600.01</v>
      </c>
      <c r="K325" s="175">
        <v>100018.04</v>
      </c>
      <c r="L325" s="175">
        <v>100695.89537312509</v>
      </c>
      <c r="M325" s="175">
        <v>106600.01</v>
      </c>
      <c r="N325" s="175">
        <v>94.461431451199999</v>
      </c>
      <c r="O325" s="184" t="s">
        <v>0</v>
      </c>
    </row>
    <row r="326" spans="2:15">
      <c r="B326" s="47" t="s">
        <v>174</v>
      </c>
      <c r="C326" s="1" t="s">
        <v>180</v>
      </c>
      <c r="D326" s="1" t="s">
        <v>223</v>
      </c>
      <c r="E326" s="1" t="s">
        <v>177</v>
      </c>
      <c r="F326" s="1" t="s">
        <v>178</v>
      </c>
      <c r="G326" s="161">
        <v>44218.660729166666</v>
      </c>
      <c r="H326" s="161">
        <v>44662</v>
      </c>
      <c r="I326" s="1" t="s">
        <v>179</v>
      </c>
      <c r="J326" s="175">
        <v>105523.27</v>
      </c>
      <c r="K326" s="175">
        <v>100049.2</v>
      </c>
      <c r="L326" s="175">
        <v>100221.755676021</v>
      </c>
      <c r="M326" s="175">
        <v>105523.27</v>
      </c>
      <c r="N326" s="175">
        <v>94.975976081900001</v>
      </c>
      <c r="O326" s="184" t="s">
        <v>0</v>
      </c>
    </row>
    <row r="327" spans="2:15">
      <c r="B327" s="47" t="s">
        <v>174</v>
      </c>
      <c r="C327" s="1" t="s">
        <v>180</v>
      </c>
      <c r="D327" s="1" t="s">
        <v>223</v>
      </c>
      <c r="E327" s="1" t="s">
        <v>177</v>
      </c>
      <c r="F327" s="1" t="s">
        <v>178</v>
      </c>
      <c r="G327" s="161">
        <v>44354.717303240745</v>
      </c>
      <c r="H327" s="161">
        <v>45446</v>
      </c>
      <c r="I327" s="1" t="s">
        <v>179</v>
      </c>
      <c r="J327" s="175">
        <v>135124.99</v>
      </c>
      <c r="K327" s="175">
        <v>125027.56</v>
      </c>
      <c r="L327" s="175">
        <v>125276.0049330586</v>
      </c>
      <c r="M327" s="175">
        <v>135124.99</v>
      </c>
      <c r="N327" s="175">
        <v>92.711203851400001</v>
      </c>
      <c r="O327" s="184" t="s">
        <v>0</v>
      </c>
    </row>
    <row r="328" spans="2:15">
      <c r="B328" s="47" t="s">
        <v>174</v>
      </c>
      <c r="C328" s="1" t="s">
        <v>180</v>
      </c>
      <c r="D328" s="1" t="s">
        <v>223</v>
      </c>
      <c r="E328" s="1" t="s">
        <v>177</v>
      </c>
      <c r="F328" s="1" t="s">
        <v>178</v>
      </c>
      <c r="G328" s="161">
        <v>44354.717673611114</v>
      </c>
      <c r="H328" s="161">
        <v>45446</v>
      </c>
      <c r="I328" s="1" t="s">
        <v>179</v>
      </c>
      <c r="J328" s="175">
        <v>135124.99</v>
      </c>
      <c r="K328" s="175">
        <v>125027.56</v>
      </c>
      <c r="L328" s="175">
        <v>125276.0049330586</v>
      </c>
      <c r="M328" s="175">
        <v>135124.99</v>
      </c>
      <c r="N328" s="175">
        <v>92.711203851400001</v>
      </c>
      <c r="O328" s="184" t="s">
        <v>0</v>
      </c>
    </row>
    <row r="329" spans="2:15">
      <c r="B329" s="47" t="s">
        <v>174</v>
      </c>
      <c r="C329" s="1" t="s">
        <v>180</v>
      </c>
      <c r="D329" s="1" t="s">
        <v>223</v>
      </c>
      <c r="E329" s="1" t="s">
        <v>177</v>
      </c>
      <c r="F329" s="1" t="s">
        <v>178</v>
      </c>
      <c r="G329" s="161">
        <v>44354.718020833338</v>
      </c>
      <c r="H329" s="161">
        <v>45446</v>
      </c>
      <c r="I329" s="1" t="s">
        <v>179</v>
      </c>
      <c r="J329" s="175">
        <v>135124.99</v>
      </c>
      <c r="K329" s="175">
        <v>125027.56</v>
      </c>
      <c r="L329" s="175">
        <v>125276.0049330586</v>
      </c>
      <c r="M329" s="175">
        <v>135124.99</v>
      </c>
      <c r="N329" s="175">
        <v>92.711203851400001</v>
      </c>
      <c r="O329" s="184" t="s">
        <v>0</v>
      </c>
    </row>
    <row r="330" spans="2:15">
      <c r="B330" s="47" t="s">
        <v>174</v>
      </c>
      <c r="C330" s="1" t="s">
        <v>180</v>
      </c>
      <c r="D330" s="1" t="s">
        <v>223</v>
      </c>
      <c r="E330" s="1" t="s">
        <v>177</v>
      </c>
      <c r="F330" s="1" t="s">
        <v>178</v>
      </c>
      <c r="G330" s="161">
        <v>44354.718368055561</v>
      </c>
      <c r="H330" s="161">
        <v>45446</v>
      </c>
      <c r="I330" s="1" t="s">
        <v>179</v>
      </c>
      <c r="J330" s="175">
        <v>135124.99</v>
      </c>
      <c r="K330" s="175">
        <v>125027.56</v>
      </c>
      <c r="L330" s="175">
        <v>125276.0049330586</v>
      </c>
      <c r="M330" s="175">
        <v>135124.99</v>
      </c>
      <c r="N330" s="175">
        <v>92.711203851400001</v>
      </c>
      <c r="O330" s="184" t="s">
        <v>0</v>
      </c>
    </row>
    <row r="331" spans="2:15">
      <c r="B331" s="47" t="s">
        <v>174</v>
      </c>
      <c r="C331" s="1" t="s">
        <v>181</v>
      </c>
      <c r="D331" s="1" t="s">
        <v>223</v>
      </c>
      <c r="E331" s="1" t="s">
        <v>177</v>
      </c>
      <c r="F331" s="1" t="s">
        <v>178</v>
      </c>
      <c r="G331" s="161">
        <v>43461.704942129625</v>
      </c>
      <c r="H331" s="161">
        <v>44958</v>
      </c>
      <c r="I331" s="1" t="s">
        <v>179</v>
      </c>
      <c r="J331" s="175">
        <v>59425.68</v>
      </c>
      <c r="K331" s="175">
        <v>50708.77</v>
      </c>
      <c r="L331" s="175">
        <v>50732.371866088899</v>
      </c>
      <c r="M331" s="175">
        <v>59425.68</v>
      </c>
      <c r="N331" s="175">
        <v>85.371125523700002</v>
      </c>
      <c r="O331" s="184" t="s">
        <v>0</v>
      </c>
    </row>
    <row r="332" spans="2:15">
      <c r="B332" s="47" t="s">
        <v>174</v>
      </c>
      <c r="C332" s="1" t="s">
        <v>181</v>
      </c>
      <c r="D332" s="1" t="s">
        <v>223</v>
      </c>
      <c r="E332" s="1" t="s">
        <v>177</v>
      </c>
      <c r="F332" s="1" t="s">
        <v>178</v>
      </c>
      <c r="G332" s="161">
        <v>43461.705451388887</v>
      </c>
      <c r="H332" s="161">
        <v>44958</v>
      </c>
      <c r="I332" s="1" t="s">
        <v>179</v>
      </c>
      <c r="J332" s="175">
        <v>59425.68</v>
      </c>
      <c r="K332" s="175">
        <v>50708.77</v>
      </c>
      <c r="L332" s="175">
        <v>50732.371866088899</v>
      </c>
      <c r="M332" s="175">
        <v>59425.68</v>
      </c>
      <c r="N332" s="175">
        <v>85.371125523700002</v>
      </c>
      <c r="O332" s="184" t="s">
        <v>0</v>
      </c>
    </row>
    <row r="333" spans="2:15">
      <c r="B333" s="47" t="s">
        <v>174</v>
      </c>
      <c r="C333" s="1" t="s">
        <v>181</v>
      </c>
      <c r="D333" s="1" t="s">
        <v>223</v>
      </c>
      <c r="E333" s="1" t="s">
        <v>177</v>
      </c>
      <c r="F333" s="1" t="s">
        <v>178</v>
      </c>
      <c r="G333" s="161">
        <v>43461.706041666665</v>
      </c>
      <c r="H333" s="161">
        <v>44958</v>
      </c>
      <c r="I333" s="1" t="s">
        <v>179</v>
      </c>
      <c r="J333" s="175">
        <v>59425.68</v>
      </c>
      <c r="K333" s="175">
        <v>50708.77</v>
      </c>
      <c r="L333" s="175">
        <v>50732.371866088899</v>
      </c>
      <c r="M333" s="175">
        <v>59425.68</v>
      </c>
      <c r="N333" s="175">
        <v>85.371125523700002</v>
      </c>
      <c r="O333" s="184" t="s">
        <v>0</v>
      </c>
    </row>
    <row r="334" spans="2:15">
      <c r="B334" s="47" t="s">
        <v>174</v>
      </c>
      <c r="C334" s="1" t="s">
        <v>181</v>
      </c>
      <c r="D334" s="1" t="s">
        <v>223</v>
      </c>
      <c r="E334" s="1" t="s">
        <v>177</v>
      </c>
      <c r="F334" s="1" t="s">
        <v>178</v>
      </c>
      <c r="G334" s="161">
        <v>43461.710763888892</v>
      </c>
      <c r="H334" s="161">
        <v>44958</v>
      </c>
      <c r="I334" s="1" t="s">
        <v>179</v>
      </c>
      <c r="J334" s="175">
        <v>59425.68</v>
      </c>
      <c r="K334" s="175">
        <v>50708.77</v>
      </c>
      <c r="L334" s="175">
        <v>50732.371866088899</v>
      </c>
      <c r="M334" s="175">
        <v>59425.68</v>
      </c>
      <c r="N334" s="175">
        <v>85.371125523700002</v>
      </c>
      <c r="O334" s="184" t="s">
        <v>0</v>
      </c>
    </row>
    <row r="335" spans="2:15">
      <c r="B335" s="47" t="s">
        <v>174</v>
      </c>
      <c r="C335" s="1" t="s">
        <v>181</v>
      </c>
      <c r="D335" s="1" t="s">
        <v>223</v>
      </c>
      <c r="E335" s="1" t="s">
        <v>177</v>
      </c>
      <c r="F335" s="1" t="s">
        <v>178</v>
      </c>
      <c r="G335" s="161">
        <v>43461.711203703708</v>
      </c>
      <c r="H335" s="161">
        <v>44958</v>
      </c>
      <c r="I335" s="1" t="s">
        <v>179</v>
      </c>
      <c r="J335" s="175">
        <v>59425.68</v>
      </c>
      <c r="K335" s="175">
        <v>50708.77</v>
      </c>
      <c r="L335" s="175">
        <v>50732.371866088899</v>
      </c>
      <c r="M335" s="175">
        <v>59425.68</v>
      </c>
      <c r="N335" s="175">
        <v>85.371125523700002</v>
      </c>
      <c r="O335" s="184" t="s">
        <v>0</v>
      </c>
    </row>
    <row r="336" spans="2:15">
      <c r="B336" s="47" t="s">
        <v>174</v>
      </c>
      <c r="C336" s="1" t="s">
        <v>181</v>
      </c>
      <c r="D336" s="1" t="s">
        <v>223</v>
      </c>
      <c r="E336" s="1" t="s">
        <v>177</v>
      </c>
      <c r="F336" s="1" t="s">
        <v>178</v>
      </c>
      <c r="G336" s="161">
        <v>43461.711678240747</v>
      </c>
      <c r="H336" s="161">
        <v>44958</v>
      </c>
      <c r="I336" s="1" t="s">
        <v>179</v>
      </c>
      <c r="J336" s="175">
        <v>59425.68</v>
      </c>
      <c r="K336" s="175">
        <v>50708.77</v>
      </c>
      <c r="L336" s="175">
        <v>50732.371866088899</v>
      </c>
      <c r="M336" s="175">
        <v>59425.68</v>
      </c>
      <c r="N336" s="175">
        <v>85.371125523700002</v>
      </c>
      <c r="O336" s="184" t="s">
        <v>0</v>
      </c>
    </row>
    <row r="337" spans="2:15">
      <c r="B337" s="47" t="s">
        <v>174</v>
      </c>
      <c r="C337" s="1" t="s">
        <v>181</v>
      </c>
      <c r="D337" s="1" t="s">
        <v>223</v>
      </c>
      <c r="E337" s="1" t="s">
        <v>177</v>
      </c>
      <c r="F337" s="1" t="s">
        <v>178</v>
      </c>
      <c r="G337" s="161">
        <v>43557.641944444447</v>
      </c>
      <c r="H337" s="161">
        <v>44958</v>
      </c>
      <c r="I337" s="1" t="s">
        <v>179</v>
      </c>
      <c r="J337" s="175">
        <v>58354.45</v>
      </c>
      <c r="K337" s="175">
        <v>50197.33</v>
      </c>
      <c r="L337" s="175">
        <v>50732.3698078038</v>
      </c>
      <c r="M337" s="175">
        <v>58354.45</v>
      </c>
      <c r="N337" s="175">
        <v>86.938305146900007</v>
      </c>
      <c r="O337" s="184" t="s">
        <v>0</v>
      </c>
    </row>
    <row r="338" spans="2:15">
      <c r="B338" s="47" t="s">
        <v>174</v>
      </c>
      <c r="C338" s="1" t="s">
        <v>181</v>
      </c>
      <c r="D338" s="1" t="s">
        <v>223</v>
      </c>
      <c r="E338" s="1" t="s">
        <v>177</v>
      </c>
      <c r="F338" s="1" t="s">
        <v>178</v>
      </c>
      <c r="G338" s="161">
        <v>43742.656747685185</v>
      </c>
      <c r="H338" s="161">
        <v>45349</v>
      </c>
      <c r="I338" s="1" t="s">
        <v>179</v>
      </c>
      <c r="J338" s="175">
        <v>97910.57</v>
      </c>
      <c r="K338" s="175">
        <v>77531.789999999994</v>
      </c>
      <c r="L338" s="175">
        <v>79224.334294228494</v>
      </c>
      <c r="M338" s="175">
        <v>97910.57</v>
      </c>
      <c r="N338" s="175">
        <v>80.914996505700003</v>
      </c>
      <c r="O338" s="184" t="s">
        <v>0</v>
      </c>
    </row>
    <row r="339" spans="2:15">
      <c r="B339" s="47" t="s">
        <v>174</v>
      </c>
      <c r="C339" s="1" t="s">
        <v>181</v>
      </c>
      <c r="D339" s="1" t="s">
        <v>223</v>
      </c>
      <c r="E339" s="1" t="s">
        <v>177</v>
      </c>
      <c r="F339" s="1" t="s">
        <v>178</v>
      </c>
      <c r="G339" s="161">
        <v>43763.582430555551</v>
      </c>
      <c r="H339" s="161">
        <v>45421</v>
      </c>
      <c r="I339" s="1" t="s">
        <v>179</v>
      </c>
      <c r="J339" s="175">
        <v>120579.98</v>
      </c>
      <c r="K339" s="175">
        <v>94883.87</v>
      </c>
      <c r="L339" s="175">
        <v>96904.676814531107</v>
      </c>
      <c r="M339" s="175">
        <v>120579.98</v>
      </c>
      <c r="N339" s="175">
        <v>80.365477597999998</v>
      </c>
      <c r="O339" s="184" t="s">
        <v>0</v>
      </c>
    </row>
    <row r="340" spans="2:15">
      <c r="B340" s="47" t="s">
        <v>174</v>
      </c>
      <c r="C340" s="1" t="s">
        <v>181</v>
      </c>
      <c r="D340" s="1" t="s">
        <v>223</v>
      </c>
      <c r="E340" s="1" t="s">
        <v>177</v>
      </c>
      <c r="F340" s="1" t="s">
        <v>178</v>
      </c>
      <c r="G340" s="161">
        <v>44225.567071759258</v>
      </c>
      <c r="H340" s="161">
        <v>45335</v>
      </c>
      <c r="I340" s="1" t="s">
        <v>179</v>
      </c>
      <c r="J340" s="175">
        <v>68414.89</v>
      </c>
      <c r="K340" s="175">
        <v>58458.36</v>
      </c>
      <c r="L340" s="175">
        <v>58885.741111964402</v>
      </c>
      <c r="M340" s="175">
        <v>68414.89</v>
      </c>
      <c r="N340" s="175">
        <v>86.071527867599997</v>
      </c>
      <c r="O340" s="184" t="s">
        <v>0</v>
      </c>
    </row>
    <row r="341" spans="2:15">
      <c r="B341" s="47" t="s">
        <v>174</v>
      </c>
      <c r="C341" s="1" t="s">
        <v>181</v>
      </c>
      <c r="D341" s="1" t="s">
        <v>223</v>
      </c>
      <c r="E341" s="1" t="s">
        <v>177</v>
      </c>
      <c r="F341" s="1" t="s">
        <v>178</v>
      </c>
      <c r="G341" s="161">
        <v>44361.669189814813</v>
      </c>
      <c r="H341" s="161">
        <v>45173</v>
      </c>
      <c r="I341" s="1" t="s">
        <v>179</v>
      </c>
      <c r="J341" s="175">
        <v>11083.85</v>
      </c>
      <c r="K341" s="175">
        <v>10093.540000000001</v>
      </c>
      <c r="L341" s="175">
        <v>10115.470093366501</v>
      </c>
      <c r="M341" s="175">
        <v>11083.85</v>
      </c>
      <c r="N341" s="175">
        <v>91.263144966499993</v>
      </c>
      <c r="O341" s="184" t="s">
        <v>0</v>
      </c>
    </row>
    <row r="342" spans="2:15">
      <c r="B342" s="47" t="s">
        <v>174</v>
      </c>
      <c r="C342" s="1" t="s">
        <v>181</v>
      </c>
      <c r="D342" s="1" t="s">
        <v>223</v>
      </c>
      <c r="E342" s="1" t="s">
        <v>177</v>
      </c>
      <c r="F342" s="1" t="s">
        <v>178</v>
      </c>
      <c r="G342" s="161">
        <v>44361.676192129627</v>
      </c>
      <c r="H342" s="161">
        <v>45173</v>
      </c>
      <c r="I342" s="1" t="s">
        <v>179</v>
      </c>
      <c r="J342" s="175">
        <v>11083.85</v>
      </c>
      <c r="K342" s="175">
        <v>10093.540000000001</v>
      </c>
      <c r="L342" s="175">
        <v>10115.470093366501</v>
      </c>
      <c r="M342" s="175">
        <v>11083.85</v>
      </c>
      <c r="N342" s="175">
        <v>91.263144966499993</v>
      </c>
      <c r="O342" s="184" t="s">
        <v>0</v>
      </c>
    </row>
    <row r="343" spans="2:15">
      <c r="B343" s="47" t="s">
        <v>174</v>
      </c>
      <c r="C343" s="1" t="s">
        <v>181</v>
      </c>
      <c r="D343" s="1" t="s">
        <v>223</v>
      </c>
      <c r="E343" s="1" t="s">
        <v>177</v>
      </c>
      <c r="F343" s="1" t="s">
        <v>178</v>
      </c>
      <c r="G343" s="161">
        <v>44361.676215277774</v>
      </c>
      <c r="H343" s="161">
        <v>45173</v>
      </c>
      <c r="I343" s="1" t="s">
        <v>179</v>
      </c>
      <c r="J343" s="175">
        <v>11083.85</v>
      </c>
      <c r="K343" s="175">
        <v>10093.540000000001</v>
      </c>
      <c r="L343" s="175">
        <v>10115.470093366501</v>
      </c>
      <c r="M343" s="175">
        <v>11083.85</v>
      </c>
      <c r="N343" s="175">
        <v>91.263144966499993</v>
      </c>
      <c r="O343" s="184" t="s">
        <v>0</v>
      </c>
    </row>
    <row r="344" spans="2:15">
      <c r="B344" s="47" t="s">
        <v>174</v>
      </c>
      <c r="C344" s="1" t="s">
        <v>181</v>
      </c>
      <c r="D344" s="1" t="s">
        <v>223</v>
      </c>
      <c r="E344" s="1" t="s">
        <v>177</v>
      </c>
      <c r="F344" s="1" t="s">
        <v>178</v>
      </c>
      <c r="G344" s="161">
        <v>44361.676226851851</v>
      </c>
      <c r="H344" s="161">
        <v>45173</v>
      </c>
      <c r="I344" s="1" t="s">
        <v>179</v>
      </c>
      <c r="J344" s="175">
        <v>11083.85</v>
      </c>
      <c r="K344" s="175">
        <v>10093.540000000001</v>
      </c>
      <c r="L344" s="175">
        <v>10115.470093366501</v>
      </c>
      <c r="M344" s="175">
        <v>11083.85</v>
      </c>
      <c r="N344" s="175">
        <v>91.263144966499993</v>
      </c>
      <c r="O344" s="184" t="s">
        <v>0</v>
      </c>
    </row>
    <row r="345" spans="2:15">
      <c r="B345" s="47" t="s">
        <v>174</v>
      </c>
      <c r="C345" s="1" t="s">
        <v>181</v>
      </c>
      <c r="D345" s="1" t="s">
        <v>223</v>
      </c>
      <c r="E345" s="1" t="s">
        <v>177</v>
      </c>
      <c r="F345" s="1" t="s">
        <v>178</v>
      </c>
      <c r="G345" s="161">
        <v>44361.676238425927</v>
      </c>
      <c r="H345" s="161">
        <v>45173</v>
      </c>
      <c r="I345" s="1" t="s">
        <v>179</v>
      </c>
      <c r="J345" s="175">
        <v>11083.85</v>
      </c>
      <c r="K345" s="175">
        <v>10093.540000000001</v>
      </c>
      <c r="L345" s="175">
        <v>10115.470093366501</v>
      </c>
      <c r="M345" s="175">
        <v>11083.85</v>
      </c>
      <c r="N345" s="175">
        <v>91.263144966499993</v>
      </c>
      <c r="O345" s="184" t="s">
        <v>0</v>
      </c>
    </row>
    <row r="346" spans="2:15">
      <c r="B346" s="47" t="s">
        <v>174</v>
      </c>
      <c r="C346" s="1" t="s">
        <v>216</v>
      </c>
      <c r="D346" s="1" t="s">
        <v>223</v>
      </c>
      <c r="E346" s="1" t="s">
        <v>177</v>
      </c>
      <c r="F346" s="1" t="s">
        <v>178</v>
      </c>
      <c r="G346" s="161">
        <v>44060.657083333339</v>
      </c>
      <c r="H346" s="161">
        <v>45159</v>
      </c>
      <c r="I346" s="1" t="s">
        <v>179</v>
      </c>
      <c r="J346" s="175">
        <v>113512.13</v>
      </c>
      <c r="K346" s="175">
        <v>100100.01</v>
      </c>
      <c r="L346" s="175">
        <v>101755.2995772374</v>
      </c>
      <c r="M346" s="175">
        <v>113512.13</v>
      </c>
      <c r="N346" s="175">
        <v>89.642666010400006</v>
      </c>
      <c r="O346" s="184" t="s">
        <v>0</v>
      </c>
    </row>
    <row r="347" spans="2:15">
      <c r="B347" s="47" t="s">
        <v>174</v>
      </c>
      <c r="C347" s="1" t="s">
        <v>216</v>
      </c>
      <c r="D347" s="1" t="s">
        <v>223</v>
      </c>
      <c r="E347" s="1" t="s">
        <v>177</v>
      </c>
      <c r="F347" s="1" t="s">
        <v>178</v>
      </c>
      <c r="G347" s="161">
        <v>44060.657395833332</v>
      </c>
      <c r="H347" s="161">
        <v>45159</v>
      </c>
      <c r="I347" s="1" t="s">
        <v>179</v>
      </c>
      <c r="J347" s="175">
        <v>113512.13</v>
      </c>
      <c r="K347" s="175">
        <v>100100.01</v>
      </c>
      <c r="L347" s="175">
        <v>101755.2995772374</v>
      </c>
      <c r="M347" s="175">
        <v>113512.13</v>
      </c>
      <c r="N347" s="175">
        <v>89.642666010400006</v>
      </c>
      <c r="O347" s="184" t="s">
        <v>0</v>
      </c>
    </row>
    <row r="348" spans="2:15">
      <c r="B348" s="47" t="s">
        <v>174</v>
      </c>
      <c r="C348" s="1" t="s">
        <v>216</v>
      </c>
      <c r="D348" s="1" t="s">
        <v>223</v>
      </c>
      <c r="E348" s="1" t="s">
        <v>177</v>
      </c>
      <c r="F348" s="1" t="s">
        <v>178</v>
      </c>
      <c r="G348" s="161">
        <v>44060.657662037032</v>
      </c>
      <c r="H348" s="161">
        <v>45159</v>
      </c>
      <c r="I348" s="1" t="s">
        <v>179</v>
      </c>
      <c r="J348" s="175">
        <v>113512.13</v>
      </c>
      <c r="K348" s="175">
        <v>100100.01</v>
      </c>
      <c r="L348" s="175">
        <v>101755.2995772374</v>
      </c>
      <c r="M348" s="175">
        <v>113512.13</v>
      </c>
      <c r="N348" s="175">
        <v>89.642666010400006</v>
      </c>
      <c r="O348" s="184" t="s">
        <v>0</v>
      </c>
    </row>
    <row r="349" spans="2:15">
      <c r="B349" s="47" t="s">
        <v>174</v>
      </c>
      <c r="C349" s="1" t="s">
        <v>216</v>
      </c>
      <c r="D349" s="1" t="s">
        <v>223</v>
      </c>
      <c r="E349" s="1" t="s">
        <v>177</v>
      </c>
      <c r="F349" s="1" t="s">
        <v>178</v>
      </c>
      <c r="G349" s="161">
        <v>44060.65792824074</v>
      </c>
      <c r="H349" s="161">
        <v>45159</v>
      </c>
      <c r="I349" s="1" t="s">
        <v>179</v>
      </c>
      <c r="J349" s="175">
        <v>113512.13</v>
      </c>
      <c r="K349" s="175">
        <v>100100.01</v>
      </c>
      <c r="L349" s="175">
        <v>101755.2995772374</v>
      </c>
      <c r="M349" s="175">
        <v>113512.13</v>
      </c>
      <c r="N349" s="175">
        <v>89.642666010400006</v>
      </c>
      <c r="O349" s="184" t="s">
        <v>0</v>
      </c>
    </row>
    <row r="350" spans="2:15">
      <c r="B350" s="47" t="s">
        <v>174</v>
      </c>
      <c r="C350" s="1" t="s">
        <v>216</v>
      </c>
      <c r="D350" s="1" t="s">
        <v>223</v>
      </c>
      <c r="E350" s="1" t="s">
        <v>177</v>
      </c>
      <c r="F350" s="1" t="s">
        <v>178</v>
      </c>
      <c r="G350" s="161">
        <v>44060.658206018517</v>
      </c>
      <c r="H350" s="161">
        <v>45159</v>
      </c>
      <c r="I350" s="1" t="s">
        <v>179</v>
      </c>
      <c r="J350" s="175">
        <v>113512.13</v>
      </c>
      <c r="K350" s="175">
        <v>100100.01</v>
      </c>
      <c r="L350" s="175">
        <v>101755.2995772374</v>
      </c>
      <c r="M350" s="175">
        <v>113512.13</v>
      </c>
      <c r="N350" s="175">
        <v>89.642666010400006</v>
      </c>
      <c r="O350" s="184" t="s">
        <v>0</v>
      </c>
    </row>
    <row r="351" spans="2:15">
      <c r="B351" s="47" t="s">
        <v>174</v>
      </c>
      <c r="C351" s="1" t="s">
        <v>216</v>
      </c>
      <c r="D351" s="1" t="s">
        <v>223</v>
      </c>
      <c r="E351" s="1" t="s">
        <v>177</v>
      </c>
      <c r="F351" s="1" t="s">
        <v>178</v>
      </c>
      <c r="G351" s="161">
        <v>44060.658506944441</v>
      </c>
      <c r="H351" s="161">
        <v>45159</v>
      </c>
      <c r="I351" s="1" t="s">
        <v>179</v>
      </c>
      <c r="J351" s="175">
        <v>113512.13</v>
      </c>
      <c r="K351" s="175">
        <v>100100.01</v>
      </c>
      <c r="L351" s="175">
        <v>101755.2995772374</v>
      </c>
      <c r="M351" s="175">
        <v>113512.13</v>
      </c>
      <c r="N351" s="175">
        <v>89.642666010400006</v>
      </c>
      <c r="O351" s="184" t="s">
        <v>0</v>
      </c>
    </row>
    <row r="352" spans="2:15">
      <c r="B352" s="47" t="s">
        <v>174</v>
      </c>
      <c r="C352" s="1" t="s">
        <v>216</v>
      </c>
      <c r="D352" s="1" t="s">
        <v>223</v>
      </c>
      <c r="E352" s="1" t="s">
        <v>177</v>
      </c>
      <c r="F352" s="1" t="s">
        <v>178</v>
      </c>
      <c r="G352" s="161">
        <v>44060.658796296295</v>
      </c>
      <c r="H352" s="161">
        <v>45159</v>
      </c>
      <c r="I352" s="1" t="s">
        <v>179</v>
      </c>
      <c r="J352" s="175">
        <v>113512.13</v>
      </c>
      <c r="K352" s="175">
        <v>100100.01</v>
      </c>
      <c r="L352" s="175">
        <v>101755.2995772374</v>
      </c>
      <c r="M352" s="175">
        <v>113512.13</v>
      </c>
      <c r="N352" s="175">
        <v>89.642666010400006</v>
      </c>
      <c r="O352" s="184" t="s">
        <v>0</v>
      </c>
    </row>
    <row r="353" spans="2:15">
      <c r="B353" s="47" t="s">
        <v>174</v>
      </c>
      <c r="C353" s="1" t="s">
        <v>216</v>
      </c>
      <c r="D353" s="1" t="s">
        <v>223</v>
      </c>
      <c r="E353" s="1" t="s">
        <v>177</v>
      </c>
      <c r="F353" s="1" t="s">
        <v>178</v>
      </c>
      <c r="G353" s="161">
        <v>44060.659062500003</v>
      </c>
      <c r="H353" s="161">
        <v>45159</v>
      </c>
      <c r="I353" s="1" t="s">
        <v>179</v>
      </c>
      <c r="J353" s="175">
        <v>113512.13</v>
      </c>
      <c r="K353" s="175">
        <v>100100.01</v>
      </c>
      <c r="L353" s="175">
        <v>101755.2995772374</v>
      </c>
      <c r="M353" s="175">
        <v>113512.13</v>
      </c>
      <c r="N353" s="175">
        <v>89.642666010400006</v>
      </c>
      <c r="O353" s="184" t="s">
        <v>0</v>
      </c>
    </row>
    <row r="354" spans="2:15">
      <c r="B354" s="47" t="s">
        <v>174</v>
      </c>
      <c r="C354" s="1" t="s">
        <v>216</v>
      </c>
      <c r="D354" s="1" t="s">
        <v>223</v>
      </c>
      <c r="E354" s="1" t="s">
        <v>177</v>
      </c>
      <c r="F354" s="1" t="s">
        <v>178</v>
      </c>
      <c r="G354" s="161">
        <v>44060.659328703703</v>
      </c>
      <c r="H354" s="161">
        <v>45159</v>
      </c>
      <c r="I354" s="1" t="s">
        <v>179</v>
      </c>
      <c r="J354" s="175">
        <v>113512.13</v>
      </c>
      <c r="K354" s="175">
        <v>100100.01</v>
      </c>
      <c r="L354" s="175">
        <v>101755.2995772374</v>
      </c>
      <c r="M354" s="175">
        <v>113512.13</v>
      </c>
      <c r="N354" s="175">
        <v>89.642666010400006</v>
      </c>
      <c r="O354" s="184" t="s">
        <v>0</v>
      </c>
    </row>
    <row r="355" spans="2:15">
      <c r="B355" s="47" t="s">
        <v>174</v>
      </c>
      <c r="C355" s="1" t="s">
        <v>216</v>
      </c>
      <c r="D355" s="1" t="s">
        <v>223</v>
      </c>
      <c r="E355" s="1" t="s">
        <v>177</v>
      </c>
      <c r="F355" s="1" t="s">
        <v>178</v>
      </c>
      <c r="G355" s="161">
        <v>44060.659629629634</v>
      </c>
      <c r="H355" s="161">
        <v>45159</v>
      </c>
      <c r="I355" s="1" t="s">
        <v>179</v>
      </c>
      <c r="J355" s="175">
        <v>113512.13</v>
      </c>
      <c r="K355" s="175">
        <v>100100.01</v>
      </c>
      <c r="L355" s="175">
        <v>101755.2995772374</v>
      </c>
      <c r="M355" s="175">
        <v>113512.13</v>
      </c>
      <c r="N355" s="175">
        <v>89.642666010400006</v>
      </c>
      <c r="O355" s="184" t="s">
        <v>0</v>
      </c>
    </row>
    <row r="356" spans="2:15">
      <c r="B356" s="47" t="s">
        <v>174</v>
      </c>
      <c r="C356" s="1" t="s">
        <v>216</v>
      </c>
      <c r="D356" s="1" t="s">
        <v>223</v>
      </c>
      <c r="E356" s="1" t="s">
        <v>177</v>
      </c>
      <c r="F356" s="1" t="s">
        <v>178</v>
      </c>
      <c r="G356" s="161">
        <v>44074.69049768518</v>
      </c>
      <c r="H356" s="161">
        <v>45173</v>
      </c>
      <c r="I356" s="1" t="s">
        <v>179</v>
      </c>
      <c r="J356" s="175">
        <v>113512.13</v>
      </c>
      <c r="K356" s="175">
        <v>100100.01</v>
      </c>
      <c r="L356" s="175">
        <v>101583.6649074763</v>
      </c>
      <c r="M356" s="175">
        <v>113512.13</v>
      </c>
      <c r="N356" s="175">
        <v>89.491462196599997</v>
      </c>
      <c r="O356" s="184" t="s">
        <v>0</v>
      </c>
    </row>
    <row r="357" spans="2:15">
      <c r="B357" s="47" t="s">
        <v>174</v>
      </c>
      <c r="C357" s="1" t="s">
        <v>216</v>
      </c>
      <c r="D357" s="1" t="s">
        <v>223</v>
      </c>
      <c r="E357" s="1" t="s">
        <v>177</v>
      </c>
      <c r="F357" s="1" t="s">
        <v>178</v>
      </c>
      <c r="G357" s="161">
        <v>44074.690960648142</v>
      </c>
      <c r="H357" s="161">
        <v>45173</v>
      </c>
      <c r="I357" s="1" t="s">
        <v>179</v>
      </c>
      <c r="J357" s="175">
        <v>113512.13</v>
      </c>
      <c r="K357" s="175">
        <v>100100.01</v>
      </c>
      <c r="L357" s="175">
        <v>101583.6649074763</v>
      </c>
      <c r="M357" s="175">
        <v>113512.13</v>
      </c>
      <c r="N357" s="175">
        <v>89.491462196599997</v>
      </c>
      <c r="O357" s="184" t="s">
        <v>0</v>
      </c>
    </row>
    <row r="358" spans="2:15">
      <c r="B358" s="47" t="s">
        <v>174</v>
      </c>
      <c r="C358" s="1" t="s">
        <v>216</v>
      </c>
      <c r="D358" s="1" t="s">
        <v>223</v>
      </c>
      <c r="E358" s="1" t="s">
        <v>177</v>
      </c>
      <c r="F358" s="1" t="s">
        <v>178</v>
      </c>
      <c r="G358" s="161">
        <v>44074.691354166665</v>
      </c>
      <c r="H358" s="161">
        <v>45173</v>
      </c>
      <c r="I358" s="1" t="s">
        <v>179</v>
      </c>
      <c r="J358" s="175">
        <v>113512.13</v>
      </c>
      <c r="K358" s="175">
        <v>100100.01</v>
      </c>
      <c r="L358" s="175">
        <v>101583.6649074763</v>
      </c>
      <c r="M358" s="175">
        <v>113512.13</v>
      </c>
      <c r="N358" s="175">
        <v>89.491462196599997</v>
      </c>
      <c r="O358" s="184" t="s">
        <v>0</v>
      </c>
    </row>
    <row r="359" spans="2:15">
      <c r="B359" s="47" t="s">
        <v>174</v>
      </c>
      <c r="C359" s="1" t="s">
        <v>216</v>
      </c>
      <c r="D359" s="1" t="s">
        <v>223</v>
      </c>
      <c r="E359" s="1" t="s">
        <v>177</v>
      </c>
      <c r="F359" s="1" t="s">
        <v>178</v>
      </c>
      <c r="G359" s="161">
        <v>44074.691747685181</v>
      </c>
      <c r="H359" s="161">
        <v>45173</v>
      </c>
      <c r="I359" s="1" t="s">
        <v>179</v>
      </c>
      <c r="J359" s="175">
        <v>113512.13</v>
      </c>
      <c r="K359" s="175">
        <v>100100.01</v>
      </c>
      <c r="L359" s="175">
        <v>101583.6649074763</v>
      </c>
      <c r="M359" s="175">
        <v>113512.13</v>
      </c>
      <c r="N359" s="175">
        <v>89.491462196599997</v>
      </c>
      <c r="O359" s="184" t="s">
        <v>0</v>
      </c>
    </row>
    <row r="360" spans="2:15">
      <c r="B360" s="47" t="s">
        <v>174</v>
      </c>
      <c r="C360" s="1" t="s">
        <v>216</v>
      </c>
      <c r="D360" s="1" t="s">
        <v>223</v>
      </c>
      <c r="E360" s="1" t="s">
        <v>177</v>
      </c>
      <c r="F360" s="1" t="s">
        <v>178</v>
      </c>
      <c r="G360" s="161">
        <v>44074.693136574067</v>
      </c>
      <c r="H360" s="161">
        <v>45173</v>
      </c>
      <c r="I360" s="1" t="s">
        <v>179</v>
      </c>
      <c r="J360" s="175">
        <v>113512.13</v>
      </c>
      <c r="K360" s="175">
        <v>100100.01</v>
      </c>
      <c r="L360" s="175">
        <v>101583.6649074763</v>
      </c>
      <c r="M360" s="175">
        <v>113512.13</v>
      </c>
      <c r="N360" s="175">
        <v>89.491462196599997</v>
      </c>
      <c r="O360" s="184" t="s">
        <v>0</v>
      </c>
    </row>
    <row r="361" spans="2:15">
      <c r="B361" s="47" t="s">
        <v>174</v>
      </c>
      <c r="C361" s="1" t="s">
        <v>216</v>
      </c>
      <c r="D361" s="1" t="s">
        <v>223</v>
      </c>
      <c r="E361" s="1" t="s">
        <v>177</v>
      </c>
      <c r="F361" s="1" t="s">
        <v>178</v>
      </c>
      <c r="G361" s="161">
        <v>44074.693483796291</v>
      </c>
      <c r="H361" s="161">
        <v>45173</v>
      </c>
      <c r="I361" s="1" t="s">
        <v>179</v>
      </c>
      <c r="J361" s="175">
        <v>113512.13</v>
      </c>
      <c r="K361" s="175">
        <v>100100.01</v>
      </c>
      <c r="L361" s="175">
        <v>101583.6649074763</v>
      </c>
      <c r="M361" s="175">
        <v>113512.13</v>
      </c>
      <c r="N361" s="175">
        <v>89.491462196599997</v>
      </c>
      <c r="O361" s="184" t="s">
        <v>0</v>
      </c>
    </row>
    <row r="362" spans="2:15">
      <c r="B362" s="47" t="s">
        <v>174</v>
      </c>
      <c r="C362" s="1" t="s">
        <v>216</v>
      </c>
      <c r="D362" s="1" t="s">
        <v>223</v>
      </c>
      <c r="E362" s="1" t="s">
        <v>177</v>
      </c>
      <c r="F362" s="1" t="s">
        <v>178</v>
      </c>
      <c r="G362" s="161">
        <v>44074.693865740737</v>
      </c>
      <c r="H362" s="161">
        <v>45173</v>
      </c>
      <c r="I362" s="1" t="s">
        <v>179</v>
      </c>
      <c r="J362" s="175">
        <v>113512.13</v>
      </c>
      <c r="K362" s="175">
        <v>100100.01</v>
      </c>
      <c r="L362" s="175">
        <v>101583.6649074763</v>
      </c>
      <c r="M362" s="175">
        <v>113512.13</v>
      </c>
      <c r="N362" s="175">
        <v>89.491462196599997</v>
      </c>
      <c r="O362" s="184" t="s">
        <v>0</v>
      </c>
    </row>
    <row r="363" spans="2:15">
      <c r="B363" s="47" t="s">
        <v>174</v>
      </c>
      <c r="C363" s="1" t="s">
        <v>216</v>
      </c>
      <c r="D363" s="1" t="s">
        <v>223</v>
      </c>
      <c r="E363" s="1" t="s">
        <v>177</v>
      </c>
      <c r="F363" s="1" t="s">
        <v>178</v>
      </c>
      <c r="G363" s="161">
        <v>44074.694224537037</v>
      </c>
      <c r="H363" s="161">
        <v>45173</v>
      </c>
      <c r="I363" s="1" t="s">
        <v>179</v>
      </c>
      <c r="J363" s="175">
        <v>113512.13</v>
      </c>
      <c r="K363" s="175">
        <v>100100.01</v>
      </c>
      <c r="L363" s="175">
        <v>101583.6649074763</v>
      </c>
      <c r="M363" s="175">
        <v>113512.13</v>
      </c>
      <c r="N363" s="175">
        <v>89.491462196599997</v>
      </c>
      <c r="O363" s="184" t="s">
        <v>0</v>
      </c>
    </row>
    <row r="364" spans="2:15">
      <c r="B364" s="47" t="s">
        <v>174</v>
      </c>
      <c r="C364" s="1" t="s">
        <v>216</v>
      </c>
      <c r="D364" s="1" t="s">
        <v>223</v>
      </c>
      <c r="E364" s="1" t="s">
        <v>177</v>
      </c>
      <c r="F364" s="1" t="s">
        <v>178</v>
      </c>
      <c r="G364" s="161">
        <v>44074.694699074076</v>
      </c>
      <c r="H364" s="161">
        <v>45173</v>
      </c>
      <c r="I364" s="1" t="s">
        <v>179</v>
      </c>
      <c r="J364" s="175">
        <v>113512.13</v>
      </c>
      <c r="K364" s="175">
        <v>100100.01</v>
      </c>
      <c r="L364" s="175">
        <v>101583.6649074763</v>
      </c>
      <c r="M364" s="175">
        <v>113512.13</v>
      </c>
      <c r="N364" s="175">
        <v>89.491462196599997</v>
      </c>
      <c r="O364" s="184" t="s">
        <v>0</v>
      </c>
    </row>
    <row r="365" spans="2:15">
      <c r="B365" s="47" t="s">
        <v>174</v>
      </c>
      <c r="C365" s="1" t="s">
        <v>216</v>
      </c>
      <c r="D365" s="1" t="s">
        <v>223</v>
      </c>
      <c r="E365" s="1" t="s">
        <v>177</v>
      </c>
      <c r="F365" s="1" t="s">
        <v>178</v>
      </c>
      <c r="G365" s="161">
        <v>44074.695405092585</v>
      </c>
      <c r="H365" s="161">
        <v>45173</v>
      </c>
      <c r="I365" s="1" t="s">
        <v>179</v>
      </c>
      <c r="J365" s="175">
        <v>113512.13</v>
      </c>
      <c r="K365" s="175">
        <v>100100.01</v>
      </c>
      <c r="L365" s="175">
        <v>101583.6649074763</v>
      </c>
      <c r="M365" s="175">
        <v>113512.13</v>
      </c>
      <c r="N365" s="175">
        <v>89.491462196599997</v>
      </c>
      <c r="O365" s="184" t="s">
        <v>0</v>
      </c>
    </row>
    <row r="366" spans="2:15">
      <c r="B366" s="47" t="s">
        <v>174</v>
      </c>
      <c r="C366" s="1" t="s">
        <v>216</v>
      </c>
      <c r="D366" s="1" t="s">
        <v>223</v>
      </c>
      <c r="E366" s="1" t="s">
        <v>177</v>
      </c>
      <c r="F366" s="1" t="s">
        <v>178</v>
      </c>
      <c r="G366" s="161">
        <v>44077.485254629632</v>
      </c>
      <c r="H366" s="161">
        <v>45173</v>
      </c>
      <c r="I366" s="1" t="s">
        <v>179</v>
      </c>
      <c r="J366" s="175">
        <v>113487.72</v>
      </c>
      <c r="K366" s="175">
        <v>100111.99</v>
      </c>
      <c r="L366" s="175">
        <v>101558.7870860988</v>
      </c>
      <c r="M366" s="175">
        <v>113487.72</v>
      </c>
      <c r="N366" s="175">
        <v>89.488789699999998</v>
      </c>
      <c r="O366" s="184" t="s">
        <v>0</v>
      </c>
    </row>
    <row r="367" spans="2:15">
      <c r="B367" s="47" t="s">
        <v>174</v>
      </c>
      <c r="C367" s="1" t="s">
        <v>216</v>
      </c>
      <c r="D367" s="1" t="s">
        <v>223</v>
      </c>
      <c r="E367" s="1" t="s">
        <v>177</v>
      </c>
      <c r="F367" s="1" t="s">
        <v>178</v>
      </c>
      <c r="G367" s="161">
        <v>44077.486516203709</v>
      </c>
      <c r="H367" s="161">
        <v>45173</v>
      </c>
      <c r="I367" s="1" t="s">
        <v>179</v>
      </c>
      <c r="J367" s="175">
        <v>113487.72</v>
      </c>
      <c r="K367" s="175">
        <v>100111.99</v>
      </c>
      <c r="L367" s="175">
        <v>101558.7870860988</v>
      </c>
      <c r="M367" s="175">
        <v>113487.72</v>
      </c>
      <c r="N367" s="175">
        <v>89.488789699999998</v>
      </c>
      <c r="O367" s="184" t="s">
        <v>0</v>
      </c>
    </row>
    <row r="368" spans="2:15">
      <c r="B368" s="47" t="s">
        <v>174</v>
      </c>
      <c r="C368" s="1" t="s">
        <v>216</v>
      </c>
      <c r="D368" s="1" t="s">
        <v>223</v>
      </c>
      <c r="E368" s="1" t="s">
        <v>177</v>
      </c>
      <c r="F368" s="1" t="s">
        <v>178</v>
      </c>
      <c r="G368" s="161">
        <v>44077.48709490741</v>
      </c>
      <c r="H368" s="161">
        <v>45173</v>
      </c>
      <c r="I368" s="1" t="s">
        <v>179</v>
      </c>
      <c r="J368" s="175">
        <v>113487.72</v>
      </c>
      <c r="K368" s="175">
        <v>100111.99</v>
      </c>
      <c r="L368" s="175">
        <v>101558.7870860988</v>
      </c>
      <c r="M368" s="175">
        <v>113487.72</v>
      </c>
      <c r="N368" s="175">
        <v>89.488789699999998</v>
      </c>
      <c r="O368" s="184" t="s">
        <v>0</v>
      </c>
    </row>
    <row r="369" spans="2:15">
      <c r="B369" s="47" t="s">
        <v>174</v>
      </c>
      <c r="C369" s="1" t="s">
        <v>216</v>
      </c>
      <c r="D369" s="1" t="s">
        <v>223</v>
      </c>
      <c r="E369" s="1" t="s">
        <v>177</v>
      </c>
      <c r="F369" s="1" t="s">
        <v>178</v>
      </c>
      <c r="G369" s="161">
        <v>44077.487546296303</v>
      </c>
      <c r="H369" s="161">
        <v>45173</v>
      </c>
      <c r="I369" s="1" t="s">
        <v>179</v>
      </c>
      <c r="J369" s="175">
        <v>113487.72</v>
      </c>
      <c r="K369" s="175">
        <v>100111.99</v>
      </c>
      <c r="L369" s="175">
        <v>101558.7870860988</v>
      </c>
      <c r="M369" s="175">
        <v>113487.72</v>
      </c>
      <c r="N369" s="175">
        <v>89.488789699999998</v>
      </c>
      <c r="O369" s="184" t="s">
        <v>0</v>
      </c>
    </row>
    <row r="370" spans="2:15">
      <c r="B370" s="47" t="s">
        <v>174</v>
      </c>
      <c r="C370" s="1" t="s">
        <v>216</v>
      </c>
      <c r="D370" s="1" t="s">
        <v>223</v>
      </c>
      <c r="E370" s="1" t="s">
        <v>177</v>
      </c>
      <c r="F370" s="1" t="s">
        <v>178</v>
      </c>
      <c r="G370" s="161">
        <v>44077.488067129634</v>
      </c>
      <c r="H370" s="161">
        <v>45173</v>
      </c>
      <c r="I370" s="1" t="s">
        <v>179</v>
      </c>
      <c r="J370" s="175">
        <v>113487.72</v>
      </c>
      <c r="K370" s="175">
        <v>100111.99</v>
      </c>
      <c r="L370" s="175">
        <v>101558.7870860988</v>
      </c>
      <c r="M370" s="175">
        <v>113487.72</v>
      </c>
      <c r="N370" s="175">
        <v>89.488789699999998</v>
      </c>
      <c r="O370" s="184" t="s">
        <v>0</v>
      </c>
    </row>
    <row r="371" spans="2:15">
      <c r="B371" s="47" t="s">
        <v>174</v>
      </c>
      <c r="C371" s="1" t="s">
        <v>216</v>
      </c>
      <c r="D371" s="1" t="s">
        <v>223</v>
      </c>
      <c r="E371" s="1" t="s">
        <v>177</v>
      </c>
      <c r="F371" s="1" t="s">
        <v>178</v>
      </c>
      <c r="G371" s="161">
        <v>44077.490162037036</v>
      </c>
      <c r="H371" s="161">
        <v>45173</v>
      </c>
      <c r="I371" s="1" t="s">
        <v>179</v>
      </c>
      <c r="J371" s="175">
        <v>113487.72</v>
      </c>
      <c r="K371" s="175">
        <v>100111.99</v>
      </c>
      <c r="L371" s="175">
        <v>101558.7870860988</v>
      </c>
      <c r="M371" s="175">
        <v>113487.72</v>
      </c>
      <c r="N371" s="175">
        <v>89.488789699999998</v>
      </c>
      <c r="O371" s="184" t="s">
        <v>0</v>
      </c>
    </row>
    <row r="372" spans="2:15">
      <c r="B372" s="47" t="s">
        <v>174</v>
      </c>
      <c r="C372" s="1" t="s">
        <v>216</v>
      </c>
      <c r="D372" s="1" t="s">
        <v>223</v>
      </c>
      <c r="E372" s="1" t="s">
        <v>177</v>
      </c>
      <c r="F372" s="1" t="s">
        <v>178</v>
      </c>
      <c r="G372" s="161">
        <v>44077.490543981483</v>
      </c>
      <c r="H372" s="161">
        <v>45173</v>
      </c>
      <c r="I372" s="1" t="s">
        <v>179</v>
      </c>
      <c r="J372" s="175">
        <v>113487.72</v>
      </c>
      <c r="K372" s="175">
        <v>100111.99</v>
      </c>
      <c r="L372" s="175">
        <v>101558.7870860988</v>
      </c>
      <c r="M372" s="175">
        <v>113487.72</v>
      </c>
      <c r="N372" s="175">
        <v>89.488789699999998</v>
      </c>
      <c r="O372" s="184" t="s">
        <v>0</v>
      </c>
    </row>
    <row r="373" spans="2:15">
      <c r="B373" s="47" t="s">
        <v>174</v>
      </c>
      <c r="C373" s="1" t="s">
        <v>216</v>
      </c>
      <c r="D373" s="1" t="s">
        <v>223</v>
      </c>
      <c r="E373" s="1" t="s">
        <v>177</v>
      </c>
      <c r="F373" s="1" t="s">
        <v>178</v>
      </c>
      <c r="G373" s="161">
        <v>44077.491053240738</v>
      </c>
      <c r="H373" s="161">
        <v>45173</v>
      </c>
      <c r="I373" s="1" t="s">
        <v>179</v>
      </c>
      <c r="J373" s="175">
        <v>113487.72</v>
      </c>
      <c r="K373" s="175">
        <v>100111.99</v>
      </c>
      <c r="L373" s="175">
        <v>101558.7870860988</v>
      </c>
      <c r="M373" s="175">
        <v>113487.72</v>
      </c>
      <c r="N373" s="175">
        <v>89.488789699999998</v>
      </c>
      <c r="O373" s="184" t="s">
        <v>0</v>
      </c>
    </row>
    <row r="374" spans="2:15">
      <c r="B374" s="47" t="s">
        <v>174</v>
      </c>
      <c r="C374" s="1" t="s">
        <v>216</v>
      </c>
      <c r="D374" s="1" t="s">
        <v>223</v>
      </c>
      <c r="E374" s="1" t="s">
        <v>177</v>
      </c>
      <c r="F374" s="1" t="s">
        <v>178</v>
      </c>
      <c r="G374" s="161">
        <v>44077.491527777776</v>
      </c>
      <c r="H374" s="161">
        <v>45173</v>
      </c>
      <c r="I374" s="1" t="s">
        <v>179</v>
      </c>
      <c r="J374" s="175">
        <v>113487.72</v>
      </c>
      <c r="K374" s="175">
        <v>100111.99</v>
      </c>
      <c r="L374" s="175">
        <v>101558.7870860988</v>
      </c>
      <c r="M374" s="175">
        <v>113487.72</v>
      </c>
      <c r="N374" s="175">
        <v>89.488789699999998</v>
      </c>
      <c r="O374" s="184" t="s">
        <v>0</v>
      </c>
    </row>
    <row r="375" spans="2:15">
      <c r="B375" s="47" t="s">
        <v>174</v>
      </c>
      <c r="C375" s="1" t="s">
        <v>216</v>
      </c>
      <c r="D375" s="1" t="s">
        <v>223</v>
      </c>
      <c r="E375" s="1" t="s">
        <v>177</v>
      </c>
      <c r="F375" s="1" t="s">
        <v>178</v>
      </c>
      <c r="G375" s="161">
        <v>44077.491886574076</v>
      </c>
      <c r="H375" s="161">
        <v>45173</v>
      </c>
      <c r="I375" s="1" t="s">
        <v>179</v>
      </c>
      <c r="J375" s="175">
        <v>113487.72</v>
      </c>
      <c r="K375" s="175">
        <v>100111.99</v>
      </c>
      <c r="L375" s="175">
        <v>101558.7870860988</v>
      </c>
      <c r="M375" s="175">
        <v>113487.72</v>
      </c>
      <c r="N375" s="175">
        <v>89.488789699999998</v>
      </c>
      <c r="O375" s="184" t="s">
        <v>0</v>
      </c>
    </row>
    <row r="376" spans="2:15">
      <c r="B376" s="47" t="s">
        <v>174</v>
      </c>
      <c r="C376" s="1" t="s">
        <v>216</v>
      </c>
      <c r="D376" s="1" t="s">
        <v>223</v>
      </c>
      <c r="E376" s="1" t="s">
        <v>177</v>
      </c>
      <c r="F376" s="1" t="s">
        <v>178</v>
      </c>
      <c r="G376" s="161">
        <v>44123.624837962969</v>
      </c>
      <c r="H376" s="161">
        <v>45217</v>
      </c>
      <c r="I376" s="1" t="s">
        <v>179</v>
      </c>
      <c r="J376" s="175">
        <v>568005.61</v>
      </c>
      <c r="K376" s="175">
        <v>501181.27</v>
      </c>
      <c r="L376" s="175">
        <v>505492.27516883198</v>
      </c>
      <c r="M376" s="175">
        <v>568005.61</v>
      </c>
      <c r="N376" s="175">
        <v>88.994239893</v>
      </c>
      <c r="O376" s="184" t="s">
        <v>0</v>
      </c>
    </row>
    <row r="377" spans="2:15">
      <c r="B377" s="47" t="s">
        <v>174</v>
      </c>
      <c r="C377" s="1" t="s">
        <v>216</v>
      </c>
      <c r="D377" s="1" t="s">
        <v>223</v>
      </c>
      <c r="E377" s="1" t="s">
        <v>177</v>
      </c>
      <c r="F377" s="1" t="s">
        <v>178</v>
      </c>
      <c r="G377" s="161">
        <v>44204.468055555561</v>
      </c>
      <c r="H377" s="161">
        <v>45299</v>
      </c>
      <c r="I377" s="1" t="s">
        <v>179</v>
      </c>
      <c r="J377" s="175">
        <v>560422.68999999994</v>
      </c>
      <c r="K377" s="175">
        <v>501053.69</v>
      </c>
      <c r="L377" s="175">
        <v>510592.70815007552</v>
      </c>
      <c r="M377" s="175">
        <v>560422.68999999994</v>
      </c>
      <c r="N377" s="175">
        <v>91.1085002911</v>
      </c>
      <c r="O377" s="184" t="s">
        <v>0</v>
      </c>
    </row>
    <row r="378" spans="2:15">
      <c r="B378" s="47" t="s">
        <v>174</v>
      </c>
      <c r="C378" s="1" t="s">
        <v>216</v>
      </c>
      <c r="D378" s="1" t="s">
        <v>223</v>
      </c>
      <c r="E378" s="1" t="s">
        <v>177</v>
      </c>
      <c r="F378" s="1" t="s">
        <v>178</v>
      </c>
      <c r="G378" s="161">
        <v>44204.468321759261</v>
      </c>
      <c r="H378" s="161">
        <v>45299</v>
      </c>
      <c r="I378" s="1" t="s">
        <v>179</v>
      </c>
      <c r="J378" s="175">
        <v>560422.68999999994</v>
      </c>
      <c r="K378" s="175">
        <v>501053.69</v>
      </c>
      <c r="L378" s="175">
        <v>510592.70815007552</v>
      </c>
      <c r="M378" s="175">
        <v>560422.68999999994</v>
      </c>
      <c r="N378" s="175">
        <v>91.1085002911</v>
      </c>
      <c r="O378" s="184" t="s">
        <v>0</v>
      </c>
    </row>
    <row r="379" spans="2:15">
      <c r="B379" s="47" t="s">
        <v>174</v>
      </c>
      <c r="C379" s="1" t="s">
        <v>216</v>
      </c>
      <c r="D379" s="1" t="s">
        <v>223</v>
      </c>
      <c r="E379" s="1" t="s">
        <v>177</v>
      </c>
      <c r="F379" s="1" t="s">
        <v>178</v>
      </c>
      <c r="G379" s="161">
        <v>44207.698275462957</v>
      </c>
      <c r="H379" s="161">
        <v>45303</v>
      </c>
      <c r="I379" s="1" t="s">
        <v>179</v>
      </c>
      <c r="J379" s="175">
        <v>560422.68000000005</v>
      </c>
      <c r="K379" s="175">
        <v>501000</v>
      </c>
      <c r="L379" s="175">
        <v>510320.08544802252</v>
      </c>
      <c r="M379" s="175">
        <v>560422.68000000005</v>
      </c>
      <c r="N379" s="175">
        <v>91.059856008699995</v>
      </c>
      <c r="O379" s="184" t="s">
        <v>0</v>
      </c>
    </row>
    <row r="380" spans="2:15">
      <c r="B380" s="47" t="s">
        <v>174</v>
      </c>
      <c r="C380" s="1" t="s">
        <v>216</v>
      </c>
      <c r="D380" s="1" t="s">
        <v>223</v>
      </c>
      <c r="E380" s="1" t="s">
        <v>177</v>
      </c>
      <c r="F380" s="1" t="s">
        <v>178</v>
      </c>
      <c r="G380" s="161">
        <v>44207.698553240742</v>
      </c>
      <c r="H380" s="161">
        <v>45303</v>
      </c>
      <c r="I380" s="1" t="s">
        <v>179</v>
      </c>
      <c r="J380" s="175">
        <v>560422.68000000005</v>
      </c>
      <c r="K380" s="175">
        <v>501000</v>
      </c>
      <c r="L380" s="175">
        <v>510320.08544802252</v>
      </c>
      <c r="M380" s="175">
        <v>560422.68000000005</v>
      </c>
      <c r="N380" s="175">
        <v>91.059856008699995</v>
      </c>
      <c r="O380" s="184" t="s">
        <v>0</v>
      </c>
    </row>
    <row r="381" spans="2:15">
      <c r="B381" s="47" t="s">
        <v>174</v>
      </c>
      <c r="C381" s="1" t="s">
        <v>216</v>
      </c>
      <c r="D381" s="1" t="s">
        <v>223</v>
      </c>
      <c r="E381" s="1" t="s">
        <v>177</v>
      </c>
      <c r="F381" s="1" t="s">
        <v>178</v>
      </c>
      <c r="G381" s="161">
        <v>44209.691967592589</v>
      </c>
      <c r="H381" s="161">
        <v>45306</v>
      </c>
      <c r="I381" s="1" t="s">
        <v>179</v>
      </c>
      <c r="J381" s="175">
        <v>560476.91</v>
      </c>
      <c r="K381" s="175">
        <v>500999.99</v>
      </c>
      <c r="L381" s="175">
        <v>510264.37076555617</v>
      </c>
      <c r="M381" s="175">
        <v>560476.91</v>
      </c>
      <c r="N381" s="175">
        <v>91.041104755899994</v>
      </c>
      <c r="O381" s="184" t="s">
        <v>0</v>
      </c>
    </row>
    <row r="382" spans="2:15">
      <c r="B382" s="47" t="s">
        <v>174</v>
      </c>
      <c r="C382" s="1" t="s">
        <v>216</v>
      </c>
      <c r="D382" s="1" t="s">
        <v>223</v>
      </c>
      <c r="E382" s="1" t="s">
        <v>177</v>
      </c>
      <c r="F382" s="1" t="s">
        <v>178</v>
      </c>
      <c r="G382" s="161">
        <v>44221.691851851851</v>
      </c>
      <c r="H382" s="161">
        <v>45317</v>
      </c>
      <c r="I382" s="1" t="s">
        <v>179</v>
      </c>
      <c r="J382" s="175">
        <v>560422.68000000005</v>
      </c>
      <c r="K382" s="175">
        <v>501000</v>
      </c>
      <c r="L382" s="175">
        <v>509555.02013413818</v>
      </c>
      <c r="M382" s="175">
        <v>560422.68000000005</v>
      </c>
      <c r="N382" s="175">
        <v>90.923340242799995</v>
      </c>
      <c r="O382" s="184" t="s">
        <v>0</v>
      </c>
    </row>
    <row r="383" spans="2:15">
      <c r="B383" s="47" t="s">
        <v>174</v>
      </c>
      <c r="C383" s="1" t="s">
        <v>216</v>
      </c>
      <c r="D383" s="1" t="s">
        <v>223</v>
      </c>
      <c r="E383" s="1" t="s">
        <v>177</v>
      </c>
      <c r="F383" s="1" t="s">
        <v>178</v>
      </c>
      <c r="G383" s="161">
        <v>44221.69226851852</v>
      </c>
      <c r="H383" s="161">
        <v>45317</v>
      </c>
      <c r="I383" s="1" t="s">
        <v>179</v>
      </c>
      <c r="J383" s="175">
        <v>560422.68000000005</v>
      </c>
      <c r="K383" s="175">
        <v>501000</v>
      </c>
      <c r="L383" s="175">
        <v>509555.02013413818</v>
      </c>
      <c r="M383" s="175">
        <v>560422.68000000005</v>
      </c>
      <c r="N383" s="175">
        <v>90.923340242799995</v>
      </c>
      <c r="O383" s="184" t="s">
        <v>0</v>
      </c>
    </row>
    <row r="384" spans="2:15">
      <c r="B384" s="47" t="s">
        <v>174</v>
      </c>
      <c r="C384" s="1" t="s">
        <v>216</v>
      </c>
      <c r="D384" s="1" t="s">
        <v>223</v>
      </c>
      <c r="E384" s="1" t="s">
        <v>177</v>
      </c>
      <c r="F384" s="1" t="s">
        <v>178</v>
      </c>
      <c r="G384" s="161">
        <v>44272.648032407407</v>
      </c>
      <c r="H384" s="161">
        <v>45005</v>
      </c>
      <c r="I384" s="1" t="s">
        <v>179</v>
      </c>
      <c r="J384" s="175">
        <v>532189.63</v>
      </c>
      <c r="K384" s="175">
        <v>501000</v>
      </c>
      <c r="L384" s="175">
        <v>505454.06481675227</v>
      </c>
      <c r="M384" s="175">
        <v>532189.63</v>
      </c>
      <c r="N384" s="175">
        <v>94.976308504299993</v>
      </c>
      <c r="O384" s="184" t="s">
        <v>0</v>
      </c>
    </row>
    <row r="385" spans="2:15">
      <c r="B385" s="47" t="s">
        <v>174</v>
      </c>
      <c r="C385" s="1" t="s">
        <v>216</v>
      </c>
      <c r="D385" s="1" t="s">
        <v>223</v>
      </c>
      <c r="E385" s="1" t="s">
        <v>177</v>
      </c>
      <c r="F385" s="1" t="s">
        <v>178</v>
      </c>
      <c r="G385" s="161">
        <v>44277.73987268519</v>
      </c>
      <c r="H385" s="161">
        <v>45373</v>
      </c>
      <c r="I385" s="1" t="s">
        <v>179</v>
      </c>
      <c r="J385" s="175">
        <v>560422.68999999994</v>
      </c>
      <c r="K385" s="175">
        <v>500999.99</v>
      </c>
      <c r="L385" s="175">
        <v>506398.46603702888</v>
      </c>
      <c r="M385" s="175">
        <v>560422.68999999994</v>
      </c>
      <c r="N385" s="175">
        <v>90.360093385400006</v>
      </c>
      <c r="O385" s="184" t="s">
        <v>0</v>
      </c>
    </row>
    <row r="386" spans="2:15">
      <c r="B386" s="47" t="s">
        <v>174</v>
      </c>
      <c r="C386" s="1" t="s">
        <v>216</v>
      </c>
      <c r="D386" s="1" t="s">
        <v>223</v>
      </c>
      <c r="E386" s="1" t="s">
        <v>177</v>
      </c>
      <c r="F386" s="1" t="s">
        <v>178</v>
      </c>
      <c r="G386" s="161">
        <v>44277.740625000006</v>
      </c>
      <c r="H386" s="161">
        <v>45373</v>
      </c>
      <c r="I386" s="1" t="s">
        <v>179</v>
      </c>
      <c r="J386" s="175">
        <v>560422.68999999994</v>
      </c>
      <c r="K386" s="175">
        <v>500999.99</v>
      </c>
      <c r="L386" s="175">
        <v>506398.46603702888</v>
      </c>
      <c r="M386" s="175">
        <v>560422.68999999994</v>
      </c>
      <c r="N386" s="175">
        <v>90.360093385400006</v>
      </c>
      <c r="O386" s="184" t="s">
        <v>0</v>
      </c>
    </row>
    <row r="387" spans="2:15">
      <c r="B387" s="47" t="s">
        <v>174</v>
      </c>
      <c r="C387" s="1" t="s">
        <v>216</v>
      </c>
      <c r="D387" s="1" t="s">
        <v>223</v>
      </c>
      <c r="E387" s="1" t="s">
        <v>177</v>
      </c>
      <c r="F387" s="1" t="s">
        <v>178</v>
      </c>
      <c r="G387" s="161">
        <v>44314.709236111114</v>
      </c>
      <c r="H387" s="161">
        <v>45408</v>
      </c>
      <c r="I387" s="1" t="s">
        <v>179</v>
      </c>
      <c r="J387" s="175">
        <v>560422.68000000005</v>
      </c>
      <c r="K387" s="175">
        <v>501107.39</v>
      </c>
      <c r="L387" s="175">
        <v>504556.20719381247</v>
      </c>
      <c r="M387" s="175">
        <v>560422.68000000005</v>
      </c>
      <c r="N387" s="175">
        <v>90.031368322500001</v>
      </c>
      <c r="O387" s="184" t="s">
        <v>0</v>
      </c>
    </row>
    <row r="388" spans="2:15">
      <c r="B388" s="47" t="s">
        <v>174</v>
      </c>
      <c r="C388" s="1" t="s">
        <v>216</v>
      </c>
      <c r="D388" s="1" t="s">
        <v>223</v>
      </c>
      <c r="E388" s="1" t="s">
        <v>177</v>
      </c>
      <c r="F388" s="1" t="s">
        <v>178</v>
      </c>
      <c r="G388" s="161">
        <v>44327.658229166664</v>
      </c>
      <c r="H388" s="161">
        <v>45422</v>
      </c>
      <c r="I388" s="1" t="s">
        <v>179</v>
      </c>
      <c r="J388" s="175">
        <v>557413.93999999994</v>
      </c>
      <c r="K388" s="175">
        <v>501050.99</v>
      </c>
      <c r="L388" s="175">
        <v>503608.18220013927</v>
      </c>
      <c r="M388" s="175">
        <v>557413.93999999994</v>
      </c>
      <c r="N388" s="175">
        <v>90.347252923100001</v>
      </c>
      <c r="O388" s="184" t="s">
        <v>0</v>
      </c>
    </row>
    <row r="389" spans="2:15">
      <c r="B389" s="47" t="s">
        <v>174</v>
      </c>
      <c r="C389" s="1" t="s">
        <v>216</v>
      </c>
      <c r="D389" s="1" t="s">
        <v>223</v>
      </c>
      <c r="E389" s="1" t="s">
        <v>177</v>
      </c>
      <c r="F389" s="1" t="s">
        <v>178</v>
      </c>
      <c r="G389" s="161">
        <v>44327.660173611104</v>
      </c>
      <c r="H389" s="161">
        <v>45422</v>
      </c>
      <c r="I389" s="1" t="s">
        <v>179</v>
      </c>
      <c r="J389" s="175">
        <v>557413.93999999994</v>
      </c>
      <c r="K389" s="175">
        <v>501050.99</v>
      </c>
      <c r="L389" s="175">
        <v>503608.18220013927</v>
      </c>
      <c r="M389" s="175">
        <v>557413.93999999994</v>
      </c>
      <c r="N389" s="175">
        <v>90.347252923100001</v>
      </c>
      <c r="O389" s="184" t="s">
        <v>0</v>
      </c>
    </row>
    <row r="390" spans="2:15">
      <c r="B390" s="47" t="s">
        <v>174</v>
      </c>
      <c r="C390" s="1" t="s">
        <v>216</v>
      </c>
      <c r="D390" s="1" t="s">
        <v>223</v>
      </c>
      <c r="E390" s="1" t="s">
        <v>177</v>
      </c>
      <c r="F390" s="1" t="s">
        <v>178</v>
      </c>
      <c r="G390" s="161">
        <v>44327.662175925929</v>
      </c>
      <c r="H390" s="161">
        <v>45422</v>
      </c>
      <c r="I390" s="1" t="s">
        <v>179</v>
      </c>
      <c r="J390" s="175">
        <v>557413.93999999994</v>
      </c>
      <c r="K390" s="175">
        <v>501050.99</v>
      </c>
      <c r="L390" s="175">
        <v>503608.18220013927</v>
      </c>
      <c r="M390" s="175">
        <v>557413.93999999994</v>
      </c>
      <c r="N390" s="175">
        <v>90.347252923100001</v>
      </c>
      <c r="O390" s="184" t="s">
        <v>0</v>
      </c>
    </row>
    <row r="391" spans="2:15">
      <c r="B391" s="47" t="s">
        <v>174</v>
      </c>
      <c r="C391" s="1" t="s">
        <v>216</v>
      </c>
      <c r="D391" s="1" t="s">
        <v>223</v>
      </c>
      <c r="E391" s="1" t="s">
        <v>177</v>
      </c>
      <c r="F391" s="1" t="s">
        <v>178</v>
      </c>
      <c r="G391" s="161">
        <v>44327.662731481483</v>
      </c>
      <c r="H391" s="161">
        <v>45422</v>
      </c>
      <c r="I391" s="1" t="s">
        <v>179</v>
      </c>
      <c r="J391" s="175">
        <v>557413.93999999994</v>
      </c>
      <c r="K391" s="175">
        <v>501050.99</v>
      </c>
      <c r="L391" s="175">
        <v>503608.18220013927</v>
      </c>
      <c r="M391" s="175">
        <v>557413.93999999994</v>
      </c>
      <c r="N391" s="175">
        <v>90.347252923100001</v>
      </c>
      <c r="O391" s="184" t="s">
        <v>0</v>
      </c>
    </row>
    <row r="392" spans="2:15">
      <c r="B392" s="47" t="s">
        <v>174</v>
      </c>
      <c r="C392" s="1" t="s">
        <v>216</v>
      </c>
      <c r="D392" s="1" t="s">
        <v>223</v>
      </c>
      <c r="E392" s="1" t="s">
        <v>177</v>
      </c>
      <c r="F392" s="1" t="s">
        <v>178</v>
      </c>
      <c r="G392" s="161">
        <v>44341.420706018514</v>
      </c>
      <c r="H392" s="161">
        <v>45230</v>
      </c>
      <c r="I392" s="1" t="s">
        <v>179</v>
      </c>
      <c r="J392" s="175">
        <v>556888.92000000004</v>
      </c>
      <c r="K392" s="175">
        <v>502572.82</v>
      </c>
      <c r="L392" s="175">
        <v>504820.36199474701</v>
      </c>
      <c r="M392" s="175">
        <v>556888.92000000004</v>
      </c>
      <c r="N392" s="175">
        <v>90.650099843000007</v>
      </c>
      <c r="O392" s="184" t="s">
        <v>0</v>
      </c>
    </row>
    <row r="393" spans="2:15">
      <c r="B393" s="47" t="s">
        <v>174</v>
      </c>
      <c r="C393" s="1" t="s">
        <v>216</v>
      </c>
      <c r="D393" s="1" t="s">
        <v>223</v>
      </c>
      <c r="E393" s="1" t="s">
        <v>177</v>
      </c>
      <c r="F393" s="1" t="s">
        <v>178</v>
      </c>
      <c r="G393" s="161">
        <v>44341.422037037039</v>
      </c>
      <c r="H393" s="161">
        <v>45230</v>
      </c>
      <c r="I393" s="1" t="s">
        <v>179</v>
      </c>
      <c r="J393" s="175">
        <v>556888.92000000004</v>
      </c>
      <c r="K393" s="175">
        <v>502572.82</v>
      </c>
      <c r="L393" s="175">
        <v>504820.36199474701</v>
      </c>
      <c r="M393" s="175">
        <v>556888.92000000004</v>
      </c>
      <c r="N393" s="175">
        <v>90.650099843000007</v>
      </c>
      <c r="O393" s="184" t="s">
        <v>0</v>
      </c>
    </row>
    <row r="394" spans="2:15">
      <c r="B394" s="47" t="s">
        <v>174</v>
      </c>
      <c r="C394" s="1" t="s">
        <v>216</v>
      </c>
      <c r="D394" s="1" t="s">
        <v>223</v>
      </c>
      <c r="E394" s="1" t="s">
        <v>177</v>
      </c>
      <c r="F394" s="1" t="s">
        <v>178</v>
      </c>
      <c r="G394" s="161">
        <v>44351.765023148146</v>
      </c>
      <c r="H394" s="161">
        <v>45447</v>
      </c>
      <c r="I394" s="1" t="s">
        <v>179</v>
      </c>
      <c r="J394" s="175">
        <v>557413.94999999995</v>
      </c>
      <c r="K394" s="175">
        <v>500999.99</v>
      </c>
      <c r="L394" s="175">
        <v>502277.63455663901</v>
      </c>
      <c r="M394" s="175">
        <v>557413.94999999995</v>
      </c>
      <c r="N394" s="175">
        <v>90.108551204500003</v>
      </c>
      <c r="O394" s="184" t="s">
        <v>0</v>
      </c>
    </row>
    <row r="395" spans="2:15">
      <c r="B395" s="47" t="s">
        <v>174</v>
      </c>
      <c r="C395" s="1" t="s">
        <v>216</v>
      </c>
      <c r="D395" s="1" t="s">
        <v>223</v>
      </c>
      <c r="E395" s="1" t="s">
        <v>177</v>
      </c>
      <c r="F395" s="1" t="s">
        <v>178</v>
      </c>
      <c r="G395" s="161">
        <v>44351.770671296297</v>
      </c>
      <c r="H395" s="161">
        <v>45083</v>
      </c>
      <c r="I395" s="1" t="s">
        <v>179</v>
      </c>
      <c r="J395" s="175">
        <v>530639.96</v>
      </c>
      <c r="K395" s="175">
        <v>500999.99</v>
      </c>
      <c r="L395" s="175">
        <v>502006.65557643143</v>
      </c>
      <c r="M395" s="175">
        <v>530639.96</v>
      </c>
      <c r="N395" s="175">
        <v>94.604005242400007</v>
      </c>
      <c r="O395" s="184" t="s">
        <v>0</v>
      </c>
    </row>
    <row r="396" spans="2:15">
      <c r="B396" s="47" t="s">
        <v>174</v>
      </c>
      <c r="C396" s="1" t="s">
        <v>216</v>
      </c>
      <c r="D396" s="1" t="s">
        <v>223</v>
      </c>
      <c r="E396" s="1" t="s">
        <v>177</v>
      </c>
      <c r="F396" s="1" t="s">
        <v>178</v>
      </c>
      <c r="G396" s="161">
        <v>44371.417048611111</v>
      </c>
      <c r="H396" s="161">
        <v>45209</v>
      </c>
      <c r="I396" s="1" t="s">
        <v>179</v>
      </c>
      <c r="J396" s="175">
        <v>556888.92000000004</v>
      </c>
      <c r="K396" s="175">
        <v>505672.88</v>
      </c>
      <c r="L396" s="175">
        <v>506100.22337101452</v>
      </c>
      <c r="M396" s="175">
        <v>556888.92000000004</v>
      </c>
      <c r="N396" s="175">
        <v>90.879923301600002</v>
      </c>
      <c r="O396" s="184" t="s">
        <v>0</v>
      </c>
    </row>
    <row r="397" spans="2:15">
      <c r="B397" s="47" t="s">
        <v>174</v>
      </c>
      <c r="C397" s="1" t="s">
        <v>216</v>
      </c>
      <c r="D397" s="1" t="s">
        <v>223</v>
      </c>
      <c r="E397" s="1" t="s">
        <v>177</v>
      </c>
      <c r="F397" s="1" t="s">
        <v>178</v>
      </c>
      <c r="G397" s="161">
        <v>44371.424907407411</v>
      </c>
      <c r="H397" s="161">
        <v>45209</v>
      </c>
      <c r="I397" s="1" t="s">
        <v>179</v>
      </c>
      <c r="J397" s="175">
        <v>556888.92000000004</v>
      </c>
      <c r="K397" s="175">
        <v>505672.88</v>
      </c>
      <c r="L397" s="175">
        <v>506100.22337101452</v>
      </c>
      <c r="M397" s="175">
        <v>556888.92000000004</v>
      </c>
      <c r="N397" s="175">
        <v>90.879923301600002</v>
      </c>
      <c r="O397" s="184" t="s">
        <v>0</v>
      </c>
    </row>
    <row r="398" spans="2:15">
      <c r="B398" s="47" t="s">
        <v>174</v>
      </c>
      <c r="C398" s="1" t="s">
        <v>216</v>
      </c>
      <c r="D398" s="1" t="s">
        <v>223</v>
      </c>
      <c r="E398" s="1" t="s">
        <v>177</v>
      </c>
      <c r="F398" s="1" t="s">
        <v>178</v>
      </c>
      <c r="G398" s="161">
        <v>44375.742893518523</v>
      </c>
      <c r="H398" s="161">
        <v>45083</v>
      </c>
      <c r="I398" s="1" t="s">
        <v>179</v>
      </c>
      <c r="J398" s="175">
        <v>530639.96</v>
      </c>
      <c r="K398" s="175">
        <v>501965.63</v>
      </c>
      <c r="L398" s="175">
        <v>502006.65557643143</v>
      </c>
      <c r="M398" s="175">
        <v>530639.96</v>
      </c>
      <c r="N398" s="175">
        <v>94.604005242400007</v>
      </c>
      <c r="O398" s="184" t="s">
        <v>0</v>
      </c>
    </row>
    <row r="399" spans="2:15">
      <c r="B399" s="47" t="s">
        <v>174</v>
      </c>
      <c r="C399" s="1" t="s">
        <v>216</v>
      </c>
      <c r="D399" s="1" t="s">
        <v>223</v>
      </c>
      <c r="E399" s="1" t="s">
        <v>177</v>
      </c>
      <c r="F399" s="1" t="s">
        <v>178</v>
      </c>
      <c r="G399" s="161">
        <v>44438.711481481485</v>
      </c>
      <c r="H399" s="161">
        <v>45169</v>
      </c>
      <c r="I399" s="1" t="s">
        <v>179</v>
      </c>
      <c r="J399" s="175">
        <v>531101.17000000004</v>
      </c>
      <c r="K399" s="175">
        <v>500999.99</v>
      </c>
      <c r="L399" s="175">
        <v>506015.45078185992</v>
      </c>
      <c r="M399" s="175">
        <v>531101.17000000004</v>
      </c>
      <c r="N399" s="175">
        <v>95.276659018100005</v>
      </c>
      <c r="O399" s="184" t="s">
        <v>0</v>
      </c>
    </row>
    <row r="400" spans="2:15">
      <c r="B400" s="47" t="s">
        <v>174</v>
      </c>
      <c r="C400" s="1" t="s">
        <v>216</v>
      </c>
      <c r="D400" s="1" t="s">
        <v>223</v>
      </c>
      <c r="E400" s="1" t="s">
        <v>177</v>
      </c>
      <c r="F400" s="1" t="s">
        <v>178</v>
      </c>
      <c r="G400" s="161">
        <v>44438.713888888895</v>
      </c>
      <c r="H400" s="161">
        <v>45169</v>
      </c>
      <c r="I400" s="1" t="s">
        <v>179</v>
      </c>
      <c r="J400" s="175">
        <v>531101.17000000004</v>
      </c>
      <c r="K400" s="175">
        <v>500999.99</v>
      </c>
      <c r="L400" s="175">
        <v>506015.45078185992</v>
      </c>
      <c r="M400" s="175">
        <v>531101.17000000004</v>
      </c>
      <c r="N400" s="175">
        <v>95.276659018100005</v>
      </c>
      <c r="O400" s="184" t="s">
        <v>0</v>
      </c>
    </row>
    <row r="401" spans="2:15">
      <c r="B401" s="47" t="s">
        <v>174</v>
      </c>
      <c r="C401" s="1" t="s">
        <v>216</v>
      </c>
      <c r="D401" s="1" t="s">
        <v>223</v>
      </c>
      <c r="E401" s="1" t="s">
        <v>177</v>
      </c>
      <c r="F401" s="1" t="s">
        <v>178</v>
      </c>
      <c r="G401" s="161">
        <v>44445.671851851854</v>
      </c>
      <c r="H401" s="161">
        <v>45173</v>
      </c>
      <c r="I401" s="1" t="s">
        <v>179</v>
      </c>
      <c r="J401" s="175">
        <v>531101.17000000004</v>
      </c>
      <c r="K401" s="175">
        <v>501121.73</v>
      </c>
      <c r="L401" s="175">
        <v>505851.36107051361</v>
      </c>
      <c r="M401" s="175">
        <v>531101.17000000004</v>
      </c>
      <c r="N401" s="175">
        <v>95.245762887400005</v>
      </c>
      <c r="O401" s="184" t="s">
        <v>0</v>
      </c>
    </row>
    <row r="402" spans="2:15">
      <c r="B402" s="47" t="s">
        <v>174</v>
      </c>
      <c r="C402" s="1" t="s">
        <v>216</v>
      </c>
      <c r="D402" s="1" t="s">
        <v>223</v>
      </c>
      <c r="E402" s="1" t="s">
        <v>177</v>
      </c>
      <c r="F402" s="1" t="s">
        <v>178</v>
      </c>
      <c r="G402" s="161">
        <v>44445.676516203705</v>
      </c>
      <c r="H402" s="161">
        <v>45173</v>
      </c>
      <c r="I402" s="1" t="s">
        <v>179</v>
      </c>
      <c r="J402" s="175">
        <v>531101.17000000004</v>
      </c>
      <c r="K402" s="175">
        <v>501121.73</v>
      </c>
      <c r="L402" s="175">
        <v>505851.36107051361</v>
      </c>
      <c r="M402" s="175">
        <v>531101.17000000004</v>
      </c>
      <c r="N402" s="175">
        <v>95.245762887400005</v>
      </c>
      <c r="O402" s="184" t="s">
        <v>0</v>
      </c>
    </row>
    <row r="403" spans="2:15">
      <c r="B403" s="47" t="s">
        <v>174</v>
      </c>
      <c r="C403" s="1" t="s">
        <v>216</v>
      </c>
      <c r="D403" s="1" t="s">
        <v>223</v>
      </c>
      <c r="E403" s="1" t="s">
        <v>177</v>
      </c>
      <c r="F403" s="1" t="s">
        <v>178</v>
      </c>
      <c r="G403" s="161">
        <v>44445.676539351851</v>
      </c>
      <c r="H403" s="161">
        <v>45173</v>
      </c>
      <c r="I403" s="1" t="s">
        <v>179</v>
      </c>
      <c r="J403" s="175">
        <v>531101.17000000004</v>
      </c>
      <c r="K403" s="175">
        <v>501121.73</v>
      </c>
      <c r="L403" s="175">
        <v>505851.36107051361</v>
      </c>
      <c r="M403" s="175">
        <v>531101.17000000004</v>
      </c>
      <c r="N403" s="175">
        <v>95.245762887400005</v>
      </c>
      <c r="O403" s="184" t="s">
        <v>0</v>
      </c>
    </row>
    <row r="404" spans="2:15">
      <c r="B404" s="47" t="s">
        <v>174</v>
      </c>
      <c r="C404" s="1" t="s">
        <v>216</v>
      </c>
      <c r="D404" s="1" t="s">
        <v>223</v>
      </c>
      <c r="E404" s="1" t="s">
        <v>177</v>
      </c>
      <c r="F404" s="1" t="s">
        <v>178</v>
      </c>
      <c r="G404" s="161">
        <v>44445.676562499997</v>
      </c>
      <c r="H404" s="161">
        <v>45173</v>
      </c>
      <c r="I404" s="1" t="s">
        <v>179</v>
      </c>
      <c r="J404" s="175">
        <v>531101.17000000004</v>
      </c>
      <c r="K404" s="175">
        <v>501121.73</v>
      </c>
      <c r="L404" s="175">
        <v>505851.36107051361</v>
      </c>
      <c r="M404" s="175">
        <v>531101.17000000004</v>
      </c>
      <c r="N404" s="175">
        <v>95.245762887400005</v>
      </c>
      <c r="O404" s="184" t="s">
        <v>0</v>
      </c>
    </row>
    <row r="405" spans="2:15">
      <c r="B405" s="47" t="s">
        <v>174</v>
      </c>
      <c r="C405" s="1" t="s">
        <v>216</v>
      </c>
      <c r="D405" s="1" t="s">
        <v>223</v>
      </c>
      <c r="E405" s="1" t="s">
        <v>177</v>
      </c>
      <c r="F405" s="1" t="s">
        <v>178</v>
      </c>
      <c r="G405" s="161">
        <v>44519.508368055554</v>
      </c>
      <c r="H405" s="161">
        <v>45231</v>
      </c>
      <c r="I405" s="1" t="s">
        <v>179</v>
      </c>
      <c r="J405" s="175">
        <v>545588.96</v>
      </c>
      <c r="K405" s="175">
        <v>502091.03</v>
      </c>
      <c r="L405" s="175">
        <v>504640.28594586393</v>
      </c>
      <c r="M405" s="175">
        <v>545588.96</v>
      </c>
      <c r="N405" s="175">
        <v>92.494592622599995</v>
      </c>
      <c r="O405" s="184" t="s">
        <v>0</v>
      </c>
    </row>
    <row r="406" spans="2:15">
      <c r="B406" s="47" t="s">
        <v>174</v>
      </c>
      <c r="C406" s="1" t="s">
        <v>216</v>
      </c>
      <c r="D406" s="1" t="s">
        <v>223</v>
      </c>
      <c r="E406" s="1" t="s">
        <v>177</v>
      </c>
      <c r="F406" s="1" t="s">
        <v>178</v>
      </c>
      <c r="G406" s="161">
        <v>44519.510937499996</v>
      </c>
      <c r="H406" s="161">
        <v>45231</v>
      </c>
      <c r="I406" s="1" t="s">
        <v>179</v>
      </c>
      <c r="J406" s="175">
        <v>545588.96</v>
      </c>
      <c r="K406" s="175">
        <v>502091.03</v>
      </c>
      <c r="L406" s="175">
        <v>504640.28594586393</v>
      </c>
      <c r="M406" s="175">
        <v>545588.96</v>
      </c>
      <c r="N406" s="175">
        <v>92.494592622599995</v>
      </c>
      <c r="O406" s="184" t="s">
        <v>0</v>
      </c>
    </row>
    <row r="407" spans="2:15">
      <c r="B407" s="47" t="s">
        <v>174</v>
      </c>
      <c r="C407" s="1" t="s">
        <v>216</v>
      </c>
      <c r="D407" s="1" t="s">
        <v>223</v>
      </c>
      <c r="E407" s="1" t="s">
        <v>177</v>
      </c>
      <c r="F407" s="1" t="s">
        <v>178</v>
      </c>
      <c r="G407" s="161">
        <v>44524.383738425924</v>
      </c>
      <c r="H407" s="161">
        <v>45215</v>
      </c>
      <c r="I407" s="1" t="s">
        <v>179</v>
      </c>
      <c r="J407" s="175">
        <v>545772.22</v>
      </c>
      <c r="K407" s="175">
        <v>503545.5</v>
      </c>
      <c r="L407" s="175">
        <v>505797.10089829733</v>
      </c>
      <c r="M407" s="175">
        <v>545772.22</v>
      </c>
      <c r="N407" s="175">
        <v>92.675493981399995</v>
      </c>
      <c r="O407" s="184" t="s">
        <v>0</v>
      </c>
    </row>
    <row r="408" spans="2:15">
      <c r="B408" s="47" t="s">
        <v>174</v>
      </c>
      <c r="C408" s="1" t="s">
        <v>216</v>
      </c>
      <c r="D408" s="1" t="s">
        <v>223</v>
      </c>
      <c r="E408" s="1" t="s">
        <v>177</v>
      </c>
      <c r="F408" s="1" t="s">
        <v>178</v>
      </c>
      <c r="G408" s="161">
        <v>44524.385682870365</v>
      </c>
      <c r="H408" s="161">
        <v>45215</v>
      </c>
      <c r="I408" s="1" t="s">
        <v>179</v>
      </c>
      <c r="J408" s="175">
        <v>545772.22</v>
      </c>
      <c r="K408" s="175">
        <v>503545.5</v>
      </c>
      <c r="L408" s="175">
        <v>505797.10089829733</v>
      </c>
      <c r="M408" s="175">
        <v>545772.22</v>
      </c>
      <c r="N408" s="175">
        <v>92.675493981399995</v>
      </c>
      <c r="O408" s="184" t="s">
        <v>0</v>
      </c>
    </row>
    <row r="409" spans="2:15">
      <c r="B409" s="47" t="s">
        <v>214</v>
      </c>
      <c r="C409" s="1" t="s">
        <v>182</v>
      </c>
      <c r="D409" s="1" t="s">
        <v>223</v>
      </c>
      <c r="E409" s="1" t="s">
        <v>177</v>
      </c>
      <c r="F409" s="1" t="s">
        <v>178</v>
      </c>
      <c r="G409" s="161">
        <v>43853.521562499998</v>
      </c>
      <c r="H409" s="161">
        <v>45386</v>
      </c>
      <c r="I409" s="1" t="s">
        <v>179</v>
      </c>
      <c r="J409" s="175">
        <v>125394.39</v>
      </c>
      <c r="K409" s="175">
        <v>99406.85</v>
      </c>
      <c r="L409" s="175">
        <v>99017.947218600195</v>
      </c>
      <c r="M409" s="175">
        <v>125394.39</v>
      </c>
      <c r="N409" s="175">
        <v>78.965213051899994</v>
      </c>
      <c r="O409" s="184" t="s">
        <v>0</v>
      </c>
    </row>
    <row r="410" spans="2:15">
      <c r="B410" s="47" t="s">
        <v>214</v>
      </c>
      <c r="C410" s="1" t="s">
        <v>182</v>
      </c>
      <c r="D410" s="1" t="s">
        <v>223</v>
      </c>
      <c r="E410" s="1" t="s">
        <v>177</v>
      </c>
      <c r="F410" s="1" t="s">
        <v>178</v>
      </c>
      <c r="G410" s="161">
        <v>43860.491099537037</v>
      </c>
      <c r="H410" s="161">
        <v>45470</v>
      </c>
      <c r="I410" s="1" t="s">
        <v>179</v>
      </c>
      <c r="J410" s="175">
        <v>493446</v>
      </c>
      <c r="K410" s="175">
        <v>387307.36</v>
      </c>
      <c r="L410" s="175">
        <v>385528.69871346711</v>
      </c>
      <c r="M410" s="175">
        <v>493446</v>
      </c>
      <c r="N410" s="175">
        <v>78.129866026599998</v>
      </c>
      <c r="O410" s="184" t="s">
        <v>0</v>
      </c>
    </row>
    <row r="411" spans="2:15">
      <c r="B411" s="47" t="s">
        <v>214</v>
      </c>
      <c r="C411" s="1" t="s">
        <v>182</v>
      </c>
      <c r="D411" s="1" t="s">
        <v>223</v>
      </c>
      <c r="E411" s="1" t="s">
        <v>177</v>
      </c>
      <c r="F411" s="1" t="s">
        <v>178</v>
      </c>
      <c r="G411" s="161">
        <v>43895.635231481487</v>
      </c>
      <c r="H411" s="161">
        <v>45422</v>
      </c>
      <c r="I411" s="1" t="s">
        <v>179</v>
      </c>
      <c r="J411" s="175">
        <v>31652.32</v>
      </c>
      <c r="K411" s="175">
        <v>25115.57</v>
      </c>
      <c r="L411" s="175">
        <v>25239.2840972999</v>
      </c>
      <c r="M411" s="175">
        <v>31652.32</v>
      </c>
      <c r="N411" s="175">
        <v>79.739128434500003</v>
      </c>
      <c r="O411" s="184" t="s">
        <v>0</v>
      </c>
    </row>
    <row r="412" spans="2:15">
      <c r="B412" s="47" t="s">
        <v>213</v>
      </c>
      <c r="C412" s="1" t="s">
        <v>182</v>
      </c>
      <c r="D412" s="1" t="s">
        <v>223</v>
      </c>
      <c r="E412" s="1" t="s">
        <v>177</v>
      </c>
      <c r="F412" s="1" t="s">
        <v>178</v>
      </c>
      <c r="G412" s="161">
        <v>44021.543668981474</v>
      </c>
      <c r="H412" s="161">
        <v>45040</v>
      </c>
      <c r="I412" s="1" t="s">
        <v>179</v>
      </c>
      <c r="J412" s="175">
        <v>266199.98</v>
      </c>
      <c r="K412" s="175">
        <v>234591.59</v>
      </c>
      <c r="L412" s="175">
        <v>228488.42046947239</v>
      </c>
      <c r="M412" s="175">
        <v>266199.98</v>
      </c>
      <c r="N412" s="175">
        <v>85.833372515500002</v>
      </c>
      <c r="O412" s="184" t="s">
        <v>0</v>
      </c>
    </row>
    <row r="413" spans="2:15">
      <c r="B413" s="47" t="s">
        <v>213</v>
      </c>
      <c r="C413" s="1" t="s">
        <v>182</v>
      </c>
      <c r="D413" s="1" t="s">
        <v>223</v>
      </c>
      <c r="E413" s="1" t="s">
        <v>177</v>
      </c>
      <c r="F413" s="1" t="s">
        <v>178</v>
      </c>
      <c r="G413" s="161">
        <v>44228.478935185187</v>
      </c>
      <c r="H413" s="161">
        <v>45715</v>
      </c>
      <c r="I413" s="1" t="s">
        <v>179</v>
      </c>
      <c r="J413" s="175">
        <v>2489.6</v>
      </c>
      <c r="K413" s="175">
        <v>2021.09</v>
      </c>
      <c r="L413" s="175">
        <v>2011.3238330090001</v>
      </c>
      <c r="M413" s="175">
        <v>2489.6</v>
      </c>
      <c r="N413" s="175">
        <v>80.789035708900002</v>
      </c>
      <c r="O413" s="184" t="s">
        <v>0</v>
      </c>
    </row>
    <row r="414" spans="2:15">
      <c r="B414" s="47" t="s">
        <v>174</v>
      </c>
      <c r="C414" s="1" t="s">
        <v>182</v>
      </c>
      <c r="D414" s="1" t="s">
        <v>223</v>
      </c>
      <c r="E414" s="1" t="s">
        <v>177</v>
      </c>
      <c r="F414" s="1" t="s">
        <v>178</v>
      </c>
      <c r="G414" s="161">
        <v>44274.677939814814</v>
      </c>
      <c r="H414" s="161">
        <v>45090</v>
      </c>
      <c r="I414" s="1" t="s">
        <v>179</v>
      </c>
      <c r="J414" s="175">
        <v>278082.19</v>
      </c>
      <c r="K414" s="175">
        <v>260092.56</v>
      </c>
      <c r="L414" s="175">
        <v>257286.65006594651</v>
      </c>
      <c r="M414" s="175">
        <v>278082.19</v>
      </c>
      <c r="N414" s="175">
        <v>92.521800862500001</v>
      </c>
      <c r="O414" s="184" t="s">
        <v>0</v>
      </c>
    </row>
    <row r="415" spans="2:15">
      <c r="B415" s="47" t="s">
        <v>174</v>
      </c>
      <c r="C415" s="1" t="s">
        <v>182</v>
      </c>
      <c r="D415" s="1" t="s">
        <v>223</v>
      </c>
      <c r="E415" s="1" t="s">
        <v>177</v>
      </c>
      <c r="F415" s="1" t="s">
        <v>178</v>
      </c>
      <c r="G415" s="161">
        <v>44274.68074074074</v>
      </c>
      <c r="H415" s="161">
        <v>45090</v>
      </c>
      <c r="I415" s="1" t="s">
        <v>179</v>
      </c>
      <c r="J415" s="175">
        <v>278082.19</v>
      </c>
      <c r="K415" s="175">
        <v>260092.56</v>
      </c>
      <c r="L415" s="175">
        <v>257286.65006594651</v>
      </c>
      <c r="M415" s="175">
        <v>278082.19</v>
      </c>
      <c r="N415" s="175">
        <v>92.521800862500001</v>
      </c>
      <c r="O415" s="184" t="s">
        <v>0</v>
      </c>
    </row>
    <row r="416" spans="2:15">
      <c r="B416" s="47" t="s">
        <v>174</v>
      </c>
      <c r="C416" s="1" t="s">
        <v>182</v>
      </c>
      <c r="D416" s="1" t="s">
        <v>223</v>
      </c>
      <c r="E416" s="1" t="s">
        <v>177</v>
      </c>
      <c r="F416" s="1" t="s">
        <v>178</v>
      </c>
      <c r="G416" s="161">
        <v>44285.434120370366</v>
      </c>
      <c r="H416" s="161">
        <v>44620</v>
      </c>
      <c r="I416" s="1" t="s">
        <v>179</v>
      </c>
      <c r="J416" s="175">
        <v>26487.69</v>
      </c>
      <c r="K416" s="175">
        <v>26022.639999999999</v>
      </c>
      <c r="L416" s="175">
        <v>25293.119433857399</v>
      </c>
      <c r="M416" s="175">
        <v>26487.69</v>
      </c>
      <c r="N416" s="175">
        <v>95.490091562800004</v>
      </c>
      <c r="O416" s="184" t="s">
        <v>0</v>
      </c>
    </row>
    <row r="417" spans="2:15">
      <c r="B417" s="47" t="s">
        <v>174</v>
      </c>
      <c r="C417" s="1" t="s">
        <v>182</v>
      </c>
      <c r="D417" s="1" t="s">
        <v>223</v>
      </c>
      <c r="E417" s="1" t="s">
        <v>177</v>
      </c>
      <c r="F417" s="1" t="s">
        <v>178</v>
      </c>
      <c r="G417" s="161">
        <v>44351.728368055556</v>
      </c>
      <c r="H417" s="161">
        <v>45442</v>
      </c>
      <c r="I417" s="1" t="s">
        <v>179</v>
      </c>
      <c r="J417" s="175">
        <v>540352.05000000005</v>
      </c>
      <c r="K417" s="175">
        <v>500000</v>
      </c>
      <c r="L417" s="175">
        <v>501106.84368401469</v>
      </c>
      <c r="M417" s="175">
        <v>540352.05000000005</v>
      </c>
      <c r="N417" s="175">
        <v>92.7371042053</v>
      </c>
      <c r="O417" s="184" t="s">
        <v>0</v>
      </c>
    </row>
    <row r="418" spans="2:15">
      <c r="B418" s="47" t="s">
        <v>213</v>
      </c>
      <c r="C418" s="1" t="s">
        <v>182</v>
      </c>
      <c r="D418" s="1" t="s">
        <v>223</v>
      </c>
      <c r="E418" s="1" t="s">
        <v>177</v>
      </c>
      <c r="F418" s="1" t="s">
        <v>178</v>
      </c>
      <c r="G418" s="161">
        <v>44375.683900462966</v>
      </c>
      <c r="H418" s="161">
        <v>45715</v>
      </c>
      <c r="I418" s="1" t="s">
        <v>179</v>
      </c>
      <c r="J418" s="175">
        <v>3648.46</v>
      </c>
      <c r="K418" s="175">
        <v>3015.12</v>
      </c>
      <c r="L418" s="175">
        <v>3017.0370817153998</v>
      </c>
      <c r="M418" s="175">
        <v>3648.46</v>
      </c>
      <c r="N418" s="175">
        <v>82.693440018900006</v>
      </c>
      <c r="O418" s="184" t="s">
        <v>0</v>
      </c>
    </row>
    <row r="419" spans="2:15">
      <c r="B419" s="47" t="s">
        <v>213</v>
      </c>
      <c r="C419" s="1" t="s">
        <v>182</v>
      </c>
      <c r="D419" s="1" t="s">
        <v>223</v>
      </c>
      <c r="E419" s="1" t="s">
        <v>177</v>
      </c>
      <c r="F419" s="1" t="s">
        <v>178</v>
      </c>
      <c r="G419" s="161">
        <v>44375.686122685183</v>
      </c>
      <c r="H419" s="161">
        <v>45071</v>
      </c>
      <c r="I419" s="1" t="s">
        <v>179</v>
      </c>
      <c r="J419" s="175">
        <v>11400</v>
      </c>
      <c r="K419" s="175">
        <v>10065.209999999999</v>
      </c>
      <c r="L419" s="175">
        <v>10072.550319997499</v>
      </c>
      <c r="M419" s="175">
        <v>11400</v>
      </c>
      <c r="N419" s="175">
        <v>88.355704561400003</v>
      </c>
      <c r="O419" s="184" t="s">
        <v>0</v>
      </c>
    </row>
    <row r="420" spans="2:15">
      <c r="B420" s="47" t="s">
        <v>214</v>
      </c>
      <c r="C420" s="1" t="s">
        <v>182</v>
      </c>
      <c r="D420" s="1" t="s">
        <v>223</v>
      </c>
      <c r="E420" s="1" t="s">
        <v>177</v>
      </c>
      <c r="F420" s="1" t="s">
        <v>178</v>
      </c>
      <c r="G420" s="161">
        <v>44375.687662037039</v>
      </c>
      <c r="H420" s="161">
        <v>45470</v>
      </c>
      <c r="I420" s="1" t="s">
        <v>179</v>
      </c>
      <c r="J420" s="175">
        <v>11881.83</v>
      </c>
      <c r="K420" s="175">
        <v>10006.85</v>
      </c>
      <c r="L420" s="175">
        <v>10013.6146758055</v>
      </c>
      <c r="M420" s="175">
        <v>11881.83</v>
      </c>
      <c r="N420" s="175">
        <v>84.276703805799997</v>
      </c>
      <c r="O420" s="184" t="s">
        <v>0</v>
      </c>
    </row>
    <row r="421" spans="2:15">
      <c r="B421" s="47" t="s">
        <v>174</v>
      </c>
      <c r="C421" s="1" t="s">
        <v>182</v>
      </c>
      <c r="D421" s="1" t="s">
        <v>223</v>
      </c>
      <c r="E421" s="1" t="s">
        <v>177</v>
      </c>
      <c r="F421" s="1" t="s">
        <v>178</v>
      </c>
      <c r="G421" s="161">
        <v>44382.699490740735</v>
      </c>
      <c r="H421" s="161">
        <v>45103</v>
      </c>
      <c r="I421" s="1" t="s">
        <v>179</v>
      </c>
      <c r="J421" s="175">
        <v>104938.36</v>
      </c>
      <c r="K421" s="175">
        <v>99999.99</v>
      </c>
      <c r="L421" s="175">
        <v>100602.7129839664</v>
      </c>
      <c r="M421" s="175">
        <v>104938.36</v>
      </c>
      <c r="N421" s="175">
        <v>95.868386912099993</v>
      </c>
      <c r="O421" s="184" t="s">
        <v>0</v>
      </c>
    </row>
    <row r="422" spans="2:15">
      <c r="B422" s="47" t="s">
        <v>174</v>
      </c>
      <c r="C422" s="1" t="s">
        <v>182</v>
      </c>
      <c r="D422" s="1" t="s">
        <v>223</v>
      </c>
      <c r="E422" s="1" t="s">
        <v>177</v>
      </c>
      <c r="F422" s="1" t="s">
        <v>178</v>
      </c>
      <c r="G422" s="161">
        <v>44382.703090277777</v>
      </c>
      <c r="H422" s="161">
        <v>45103</v>
      </c>
      <c r="I422" s="1" t="s">
        <v>179</v>
      </c>
      <c r="J422" s="175">
        <v>104938.36</v>
      </c>
      <c r="K422" s="175">
        <v>99999.99</v>
      </c>
      <c r="L422" s="175">
        <v>100602.7129839664</v>
      </c>
      <c r="M422" s="175">
        <v>104938.36</v>
      </c>
      <c r="N422" s="175">
        <v>95.868386912099993</v>
      </c>
      <c r="O422" s="184" t="s">
        <v>0</v>
      </c>
    </row>
    <row r="423" spans="2:15">
      <c r="B423" s="47" t="s">
        <v>174</v>
      </c>
      <c r="C423" s="1" t="s">
        <v>182</v>
      </c>
      <c r="D423" s="1" t="s">
        <v>223</v>
      </c>
      <c r="E423" s="1" t="s">
        <v>177</v>
      </c>
      <c r="F423" s="1" t="s">
        <v>178</v>
      </c>
      <c r="G423" s="161">
        <v>44382.703125</v>
      </c>
      <c r="H423" s="161">
        <v>45103</v>
      </c>
      <c r="I423" s="1" t="s">
        <v>179</v>
      </c>
      <c r="J423" s="175">
        <v>104938.36</v>
      </c>
      <c r="K423" s="175">
        <v>99999.99</v>
      </c>
      <c r="L423" s="175">
        <v>100602.7129839664</v>
      </c>
      <c r="M423" s="175">
        <v>104938.36</v>
      </c>
      <c r="N423" s="175">
        <v>95.868386912099993</v>
      </c>
      <c r="O423" s="184" t="s">
        <v>0</v>
      </c>
    </row>
    <row r="424" spans="2:15">
      <c r="B424" s="47" t="s">
        <v>174</v>
      </c>
      <c r="C424" s="1" t="s">
        <v>182</v>
      </c>
      <c r="D424" s="1" t="s">
        <v>223</v>
      </c>
      <c r="E424" s="1" t="s">
        <v>177</v>
      </c>
      <c r="F424" s="1" t="s">
        <v>178</v>
      </c>
      <c r="G424" s="161">
        <v>44382.703159722223</v>
      </c>
      <c r="H424" s="161">
        <v>45103</v>
      </c>
      <c r="I424" s="1" t="s">
        <v>179</v>
      </c>
      <c r="J424" s="175">
        <v>104938.36</v>
      </c>
      <c r="K424" s="175">
        <v>99999.99</v>
      </c>
      <c r="L424" s="175">
        <v>100602.7129839664</v>
      </c>
      <c r="M424" s="175">
        <v>104938.36</v>
      </c>
      <c r="N424" s="175">
        <v>95.868386912099993</v>
      </c>
      <c r="O424" s="184" t="s">
        <v>0</v>
      </c>
    </row>
    <row r="425" spans="2:15">
      <c r="B425" s="47" t="s">
        <v>174</v>
      </c>
      <c r="C425" s="1" t="s">
        <v>182</v>
      </c>
      <c r="D425" s="1" t="s">
        <v>223</v>
      </c>
      <c r="E425" s="1" t="s">
        <v>177</v>
      </c>
      <c r="F425" s="1" t="s">
        <v>178</v>
      </c>
      <c r="G425" s="161">
        <v>44382.703182870369</v>
      </c>
      <c r="H425" s="161">
        <v>45103</v>
      </c>
      <c r="I425" s="1" t="s">
        <v>179</v>
      </c>
      <c r="J425" s="175">
        <v>104938.36</v>
      </c>
      <c r="K425" s="175">
        <v>99999.99</v>
      </c>
      <c r="L425" s="175">
        <v>100602.7129839664</v>
      </c>
      <c r="M425" s="175">
        <v>104938.36</v>
      </c>
      <c r="N425" s="175">
        <v>95.868386912099993</v>
      </c>
      <c r="O425" s="184" t="s">
        <v>0</v>
      </c>
    </row>
    <row r="426" spans="2:15">
      <c r="B426" s="47" t="s">
        <v>174</v>
      </c>
      <c r="C426" s="1" t="s">
        <v>182</v>
      </c>
      <c r="D426" s="1" t="s">
        <v>223</v>
      </c>
      <c r="E426" s="1" t="s">
        <v>177</v>
      </c>
      <c r="F426" s="1" t="s">
        <v>178</v>
      </c>
      <c r="G426" s="161">
        <v>44384.375277777777</v>
      </c>
      <c r="H426" s="161">
        <v>45104</v>
      </c>
      <c r="I426" s="1" t="s">
        <v>179</v>
      </c>
      <c r="J426" s="175">
        <v>104938.36</v>
      </c>
      <c r="K426" s="175">
        <v>100006.83</v>
      </c>
      <c r="L426" s="175">
        <v>100602.6932650067</v>
      </c>
      <c r="M426" s="175">
        <v>104938.36</v>
      </c>
      <c r="N426" s="175">
        <v>95.868368121100005</v>
      </c>
      <c r="O426" s="184" t="s">
        <v>0</v>
      </c>
    </row>
    <row r="427" spans="2:15">
      <c r="B427" s="47" t="s">
        <v>174</v>
      </c>
      <c r="C427" s="1" t="s">
        <v>182</v>
      </c>
      <c r="D427" s="1" t="s">
        <v>223</v>
      </c>
      <c r="E427" s="1" t="s">
        <v>177</v>
      </c>
      <c r="F427" s="1" t="s">
        <v>178</v>
      </c>
      <c r="G427" s="161">
        <v>44384.377893518518</v>
      </c>
      <c r="H427" s="161">
        <v>45104</v>
      </c>
      <c r="I427" s="1" t="s">
        <v>179</v>
      </c>
      <c r="J427" s="175">
        <v>104938.36</v>
      </c>
      <c r="K427" s="175">
        <v>100006.83</v>
      </c>
      <c r="L427" s="175">
        <v>100602.6932650067</v>
      </c>
      <c r="M427" s="175">
        <v>104938.36</v>
      </c>
      <c r="N427" s="175">
        <v>95.868368121100005</v>
      </c>
      <c r="O427" s="184" t="s">
        <v>0</v>
      </c>
    </row>
    <row r="428" spans="2:15">
      <c r="B428" s="47" t="s">
        <v>174</v>
      </c>
      <c r="C428" s="1" t="s">
        <v>182</v>
      </c>
      <c r="D428" s="1" t="s">
        <v>223</v>
      </c>
      <c r="E428" s="1" t="s">
        <v>177</v>
      </c>
      <c r="F428" s="1" t="s">
        <v>178</v>
      </c>
      <c r="G428" s="161">
        <v>44384.377928240741</v>
      </c>
      <c r="H428" s="161">
        <v>45104</v>
      </c>
      <c r="I428" s="1" t="s">
        <v>179</v>
      </c>
      <c r="J428" s="175">
        <v>104938.36</v>
      </c>
      <c r="K428" s="175">
        <v>100006.83</v>
      </c>
      <c r="L428" s="175">
        <v>100602.6932650067</v>
      </c>
      <c r="M428" s="175">
        <v>104938.36</v>
      </c>
      <c r="N428" s="175">
        <v>95.868368121100005</v>
      </c>
      <c r="O428" s="184" t="s">
        <v>0</v>
      </c>
    </row>
    <row r="429" spans="2:15">
      <c r="B429" s="47" t="s">
        <v>174</v>
      </c>
      <c r="C429" s="1" t="s">
        <v>182</v>
      </c>
      <c r="D429" s="1" t="s">
        <v>223</v>
      </c>
      <c r="E429" s="1" t="s">
        <v>177</v>
      </c>
      <c r="F429" s="1" t="s">
        <v>178</v>
      </c>
      <c r="G429" s="161">
        <v>44384.377939814818</v>
      </c>
      <c r="H429" s="161">
        <v>45104</v>
      </c>
      <c r="I429" s="1" t="s">
        <v>179</v>
      </c>
      <c r="J429" s="175">
        <v>104938.36</v>
      </c>
      <c r="K429" s="175">
        <v>100006.83</v>
      </c>
      <c r="L429" s="175">
        <v>100602.6932650067</v>
      </c>
      <c r="M429" s="175">
        <v>104938.36</v>
      </c>
      <c r="N429" s="175">
        <v>95.868368121100005</v>
      </c>
      <c r="O429" s="184" t="s">
        <v>0</v>
      </c>
    </row>
    <row r="430" spans="2:15">
      <c r="B430" s="47" t="s">
        <v>174</v>
      </c>
      <c r="C430" s="1" t="s">
        <v>182</v>
      </c>
      <c r="D430" s="1" t="s">
        <v>223</v>
      </c>
      <c r="E430" s="1" t="s">
        <v>177</v>
      </c>
      <c r="F430" s="1" t="s">
        <v>178</v>
      </c>
      <c r="G430" s="161">
        <v>44384.377951388888</v>
      </c>
      <c r="H430" s="161">
        <v>45104</v>
      </c>
      <c r="I430" s="1" t="s">
        <v>179</v>
      </c>
      <c r="J430" s="175">
        <v>104938.36</v>
      </c>
      <c r="K430" s="175">
        <v>100006.83</v>
      </c>
      <c r="L430" s="175">
        <v>100602.6932650067</v>
      </c>
      <c r="M430" s="175">
        <v>104938.36</v>
      </c>
      <c r="N430" s="175">
        <v>95.868368121100005</v>
      </c>
      <c r="O430" s="184" t="s">
        <v>0</v>
      </c>
    </row>
    <row r="431" spans="2:15">
      <c r="B431" s="47" t="s">
        <v>174</v>
      </c>
      <c r="C431" s="1" t="s">
        <v>182</v>
      </c>
      <c r="D431" s="1" t="s">
        <v>223</v>
      </c>
      <c r="E431" s="1" t="s">
        <v>177</v>
      </c>
      <c r="F431" s="1" t="s">
        <v>178</v>
      </c>
      <c r="G431" s="161">
        <v>44384.377974537041</v>
      </c>
      <c r="H431" s="161">
        <v>45104</v>
      </c>
      <c r="I431" s="1" t="s">
        <v>179</v>
      </c>
      <c r="J431" s="175">
        <v>104938.36</v>
      </c>
      <c r="K431" s="175">
        <v>100006.83</v>
      </c>
      <c r="L431" s="175">
        <v>100602.6932650067</v>
      </c>
      <c r="M431" s="175">
        <v>104938.36</v>
      </c>
      <c r="N431" s="175">
        <v>95.868368121100005</v>
      </c>
      <c r="O431" s="184" t="s">
        <v>0</v>
      </c>
    </row>
    <row r="432" spans="2:15">
      <c r="B432" s="47" t="s">
        <v>174</v>
      </c>
      <c r="C432" s="1" t="s">
        <v>182</v>
      </c>
      <c r="D432" s="1" t="s">
        <v>223</v>
      </c>
      <c r="E432" s="1" t="s">
        <v>177</v>
      </c>
      <c r="F432" s="1" t="s">
        <v>178</v>
      </c>
      <c r="G432" s="161">
        <v>44384.377986111111</v>
      </c>
      <c r="H432" s="161">
        <v>45104</v>
      </c>
      <c r="I432" s="1" t="s">
        <v>179</v>
      </c>
      <c r="J432" s="175">
        <v>104938.36</v>
      </c>
      <c r="K432" s="175">
        <v>100006.83</v>
      </c>
      <c r="L432" s="175">
        <v>100602.6932650067</v>
      </c>
      <c r="M432" s="175">
        <v>104938.36</v>
      </c>
      <c r="N432" s="175">
        <v>95.868368121100005</v>
      </c>
      <c r="O432" s="184" t="s">
        <v>0</v>
      </c>
    </row>
    <row r="433" spans="2:15">
      <c r="B433" s="47" t="s">
        <v>174</v>
      </c>
      <c r="C433" s="1" t="s">
        <v>182</v>
      </c>
      <c r="D433" s="1" t="s">
        <v>223</v>
      </c>
      <c r="E433" s="1" t="s">
        <v>177</v>
      </c>
      <c r="F433" s="1" t="s">
        <v>178</v>
      </c>
      <c r="G433" s="161">
        <v>44384.377997685187</v>
      </c>
      <c r="H433" s="161">
        <v>45104</v>
      </c>
      <c r="I433" s="1" t="s">
        <v>179</v>
      </c>
      <c r="J433" s="175">
        <v>104938.36</v>
      </c>
      <c r="K433" s="175">
        <v>100006.83</v>
      </c>
      <c r="L433" s="175">
        <v>100602.6932650067</v>
      </c>
      <c r="M433" s="175">
        <v>104938.36</v>
      </c>
      <c r="N433" s="175">
        <v>95.868368121100005</v>
      </c>
      <c r="O433" s="184" t="s">
        <v>0</v>
      </c>
    </row>
    <row r="434" spans="2:15">
      <c r="B434" s="47" t="s">
        <v>174</v>
      </c>
      <c r="C434" s="1" t="s">
        <v>182</v>
      </c>
      <c r="D434" s="1" t="s">
        <v>223</v>
      </c>
      <c r="E434" s="1" t="s">
        <v>177</v>
      </c>
      <c r="F434" s="1" t="s">
        <v>178</v>
      </c>
      <c r="G434" s="161">
        <v>44384.378009259264</v>
      </c>
      <c r="H434" s="161">
        <v>45104</v>
      </c>
      <c r="I434" s="1" t="s">
        <v>179</v>
      </c>
      <c r="J434" s="175">
        <v>104938.36</v>
      </c>
      <c r="K434" s="175">
        <v>100006.83</v>
      </c>
      <c r="L434" s="175">
        <v>100602.6932650067</v>
      </c>
      <c r="M434" s="175">
        <v>104938.36</v>
      </c>
      <c r="N434" s="175">
        <v>95.868368121100005</v>
      </c>
      <c r="O434" s="184" t="s">
        <v>0</v>
      </c>
    </row>
    <row r="435" spans="2:15">
      <c r="B435" s="47" t="s">
        <v>174</v>
      </c>
      <c r="C435" s="1" t="s">
        <v>182</v>
      </c>
      <c r="D435" s="1" t="s">
        <v>223</v>
      </c>
      <c r="E435" s="1" t="s">
        <v>177</v>
      </c>
      <c r="F435" s="1" t="s">
        <v>178</v>
      </c>
      <c r="G435" s="161">
        <v>44384.378020833334</v>
      </c>
      <c r="H435" s="161">
        <v>45104</v>
      </c>
      <c r="I435" s="1" t="s">
        <v>179</v>
      </c>
      <c r="J435" s="175">
        <v>104938.36</v>
      </c>
      <c r="K435" s="175">
        <v>100006.83</v>
      </c>
      <c r="L435" s="175">
        <v>100602.6932650067</v>
      </c>
      <c r="M435" s="175">
        <v>104938.36</v>
      </c>
      <c r="N435" s="175">
        <v>95.868368121100005</v>
      </c>
      <c r="O435" s="184" t="s">
        <v>0</v>
      </c>
    </row>
    <row r="436" spans="2:15">
      <c r="B436" s="47" t="s">
        <v>174</v>
      </c>
      <c r="C436" s="1" t="s">
        <v>182</v>
      </c>
      <c r="D436" s="1" t="s">
        <v>223</v>
      </c>
      <c r="E436" s="1" t="s">
        <v>177</v>
      </c>
      <c r="F436" s="1" t="s">
        <v>178</v>
      </c>
      <c r="G436" s="161">
        <v>44404.638136574074</v>
      </c>
      <c r="H436" s="161">
        <v>45125</v>
      </c>
      <c r="I436" s="1" t="s">
        <v>179</v>
      </c>
      <c r="J436" s="175">
        <v>104938.36</v>
      </c>
      <c r="K436" s="175">
        <v>99999.98</v>
      </c>
      <c r="L436" s="175">
        <v>100458.5378243857</v>
      </c>
      <c r="M436" s="175">
        <v>104938.36</v>
      </c>
      <c r="N436" s="175">
        <v>95.730996581599996</v>
      </c>
      <c r="O436" s="184" t="s">
        <v>0</v>
      </c>
    </row>
    <row r="437" spans="2:15">
      <c r="B437" s="47" t="s">
        <v>174</v>
      </c>
      <c r="C437" s="1" t="s">
        <v>182</v>
      </c>
      <c r="D437" s="1" t="s">
        <v>223</v>
      </c>
      <c r="E437" s="1" t="s">
        <v>177</v>
      </c>
      <c r="F437" s="1" t="s">
        <v>178</v>
      </c>
      <c r="G437" s="161">
        <v>44404.641840277778</v>
      </c>
      <c r="H437" s="161">
        <v>45125</v>
      </c>
      <c r="I437" s="1" t="s">
        <v>179</v>
      </c>
      <c r="J437" s="175">
        <v>104938.36</v>
      </c>
      <c r="K437" s="175">
        <v>99999.98</v>
      </c>
      <c r="L437" s="175">
        <v>100458.5378243857</v>
      </c>
      <c r="M437" s="175">
        <v>104938.36</v>
      </c>
      <c r="N437" s="175">
        <v>95.730996581599996</v>
      </c>
      <c r="O437" s="184" t="s">
        <v>0</v>
      </c>
    </row>
    <row r="438" spans="2:15">
      <c r="B438" s="47" t="s">
        <v>174</v>
      </c>
      <c r="C438" s="1" t="s">
        <v>182</v>
      </c>
      <c r="D438" s="1" t="s">
        <v>223</v>
      </c>
      <c r="E438" s="1" t="s">
        <v>177</v>
      </c>
      <c r="F438" s="1" t="s">
        <v>178</v>
      </c>
      <c r="G438" s="161">
        <v>44404.641875000001</v>
      </c>
      <c r="H438" s="161">
        <v>45125</v>
      </c>
      <c r="I438" s="1" t="s">
        <v>179</v>
      </c>
      <c r="J438" s="175">
        <v>104938.36</v>
      </c>
      <c r="K438" s="175">
        <v>99999.98</v>
      </c>
      <c r="L438" s="175">
        <v>100458.5378243857</v>
      </c>
      <c r="M438" s="175">
        <v>104938.36</v>
      </c>
      <c r="N438" s="175">
        <v>95.730996581599996</v>
      </c>
      <c r="O438" s="184" t="s">
        <v>0</v>
      </c>
    </row>
    <row r="439" spans="2:15">
      <c r="B439" s="47" t="s">
        <v>174</v>
      </c>
      <c r="C439" s="1" t="s">
        <v>182</v>
      </c>
      <c r="D439" s="1" t="s">
        <v>223</v>
      </c>
      <c r="E439" s="1" t="s">
        <v>177</v>
      </c>
      <c r="F439" s="1" t="s">
        <v>178</v>
      </c>
      <c r="G439" s="161">
        <v>44404.641886574078</v>
      </c>
      <c r="H439" s="161">
        <v>45125</v>
      </c>
      <c r="I439" s="1" t="s">
        <v>179</v>
      </c>
      <c r="J439" s="175">
        <v>104938.36</v>
      </c>
      <c r="K439" s="175">
        <v>99999.98</v>
      </c>
      <c r="L439" s="175">
        <v>100458.5378243857</v>
      </c>
      <c r="M439" s="175">
        <v>104938.36</v>
      </c>
      <c r="N439" s="175">
        <v>95.730996581599996</v>
      </c>
      <c r="O439" s="184" t="s">
        <v>0</v>
      </c>
    </row>
    <row r="440" spans="2:15">
      <c r="B440" s="47" t="s">
        <v>174</v>
      </c>
      <c r="C440" s="1" t="s">
        <v>182</v>
      </c>
      <c r="D440" s="1" t="s">
        <v>223</v>
      </c>
      <c r="E440" s="1" t="s">
        <v>177</v>
      </c>
      <c r="F440" s="1" t="s">
        <v>178</v>
      </c>
      <c r="G440" s="161">
        <v>44404.641909722224</v>
      </c>
      <c r="H440" s="161">
        <v>45125</v>
      </c>
      <c r="I440" s="1" t="s">
        <v>179</v>
      </c>
      <c r="J440" s="175">
        <v>104938.36</v>
      </c>
      <c r="K440" s="175">
        <v>99999.98</v>
      </c>
      <c r="L440" s="175">
        <v>100458.5378243857</v>
      </c>
      <c r="M440" s="175">
        <v>104938.36</v>
      </c>
      <c r="N440" s="175">
        <v>95.730996581599996</v>
      </c>
      <c r="O440" s="184" t="s">
        <v>0</v>
      </c>
    </row>
    <row r="441" spans="2:15">
      <c r="B441" s="47" t="s">
        <v>174</v>
      </c>
      <c r="C441" s="1" t="s">
        <v>182</v>
      </c>
      <c r="D441" s="1" t="s">
        <v>223</v>
      </c>
      <c r="E441" s="1" t="s">
        <v>177</v>
      </c>
      <c r="F441" s="1" t="s">
        <v>178</v>
      </c>
      <c r="G441" s="161">
        <v>44407.636504629627</v>
      </c>
      <c r="H441" s="161">
        <v>45127</v>
      </c>
      <c r="I441" s="1" t="s">
        <v>179</v>
      </c>
      <c r="J441" s="175">
        <v>104938.36</v>
      </c>
      <c r="K441" s="175">
        <v>100006.84</v>
      </c>
      <c r="L441" s="175">
        <v>100444.8196324884</v>
      </c>
      <c r="M441" s="175">
        <v>104938.36</v>
      </c>
      <c r="N441" s="175">
        <v>95.717923962699999</v>
      </c>
      <c r="O441" s="184" t="s">
        <v>0</v>
      </c>
    </row>
    <row r="442" spans="2:15">
      <c r="B442" s="47" t="s">
        <v>174</v>
      </c>
      <c r="C442" s="1" t="s">
        <v>182</v>
      </c>
      <c r="D442" s="1" t="s">
        <v>223</v>
      </c>
      <c r="E442" s="1" t="s">
        <v>177</v>
      </c>
      <c r="F442" s="1" t="s">
        <v>178</v>
      </c>
      <c r="G442" s="161">
        <v>44407.639039351852</v>
      </c>
      <c r="H442" s="161">
        <v>45127</v>
      </c>
      <c r="I442" s="1" t="s">
        <v>179</v>
      </c>
      <c r="J442" s="175">
        <v>104938.36</v>
      </c>
      <c r="K442" s="175">
        <v>100006.84</v>
      </c>
      <c r="L442" s="175">
        <v>100444.8196324884</v>
      </c>
      <c r="M442" s="175">
        <v>104938.36</v>
      </c>
      <c r="N442" s="175">
        <v>95.717923962699999</v>
      </c>
      <c r="O442" s="184" t="s">
        <v>0</v>
      </c>
    </row>
    <row r="443" spans="2:15">
      <c r="B443" s="47" t="s">
        <v>174</v>
      </c>
      <c r="C443" s="1" t="s">
        <v>182</v>
      </c>
      <c r="D443" s="1" t="s">
        <v>223</v>
      </c>
      <c r="E443" s="1" t="s">
        <v>177</v>
      </c>
      <c r="F443" s="1" t="s">
        <v>178</v>
      </c>
      <c r="G443" s="161">
        <v>44407.639085648152</v>
      </c>
      <c r="H443" s="161">
        <v>45127</v>
      </c>
      <c r="I443" s="1" t="s">
        <v>179</v>
      </c>
      <c r="J443" s="175">
        <v>104938.36</v>
      </c>
      <c r="K443" s="175">
        <v>100006.84</v>
      </c>
      <c r="L443" s="175">
        <v>100444.8196324884</v>
      </c>
      <c r="M443" s="175">
        <v>104938.36</v>
      </c>
      <c r="N443" s="175">
        <v>95.717923962699999</v>
      </c>
      <c r="O443" s="184" t="s">
        <v>0</v>
      </c>
    </row>
    <row r="444" spans="2:15">
      <c r="B444" s="47" t="s">
        <v>174</v>
      </c>
      <c r="C444" s="1" t="s">
        <v>182</v>
      </c>
      <c r="D444" s="1" t="s">
        <v>223</v>
      </c>
      <c r="E444" s="1" t="s">
        <v>177</v>
      </c>
      <c r="F444" s="1" t="s">
        <v>178</v>
      </c>
      <c r="G444" s="161">
        <v>44407.639085648152</v>
      </c>
      <c r="H444" s="161">
        <v>45127</v>
      </c>
      <c r="I444" s="1" t="s">
        <v>179</v>
      </c>
      <c r="J444" s="175">
        <v>104938.36</v>
      </c>
      <c r="K444" s="175">
        <v>100006.84</v>
      </c>
      <c r="L444" s="175">
        <v>100444.8196324884</v>
      </c>
      <c r="M444" s="175">
        <v>104938.36</v>
      </c>
      <c r="N444" s="175">
        <v>95.717923962699999</v>
      </c>
      <c r="O444" s="184" t="s">
        <v>0</v>
      </c>
    </row>
    <row r="445" spans="2:15">
      <c r="B445" s="47" t="s">
        <v>174</v>
      </c>
      <c r="C445" s="1" t="s">
        <v>182</v>
      </c>
      <c r="D445" s="1" t="s">
        <v>223</v>
      </c>
      <c r="E445" s="1" t="s">
        <v>177</v>
      </c>
      <c r="F445" s="1" t="s">
        <v>178</v>
      </c>
      <c r="G445" s="161">
        <v>44407.639097222222</v>
      </c>
      <c r="H445" s="161">
        <v>45127</v>
      </c>
      <c r="I445" s="1" t="s">
        <v>179</v>
      </c>
      <c r="J445" s="175">
        <v>104938.36</v>
      </c>
      <c r="K445" s="175">
        <v>100006.84</v>
      </c>
      <c r="L445" s="175">
        <v>100444.8196324884</v>
      </c>
      <c r="M445" s="175">
        <v>104938.36</v>
      </c>
      <c r="N445" s="175">
        <v>95.717923962699999</v>
      </c>
      <c r="O445" s="184" t="s">
        <v>0</v>
      </c>
    </row>
    <row r="446" spans="2:15">
      <c r="B446" s="47" t="s">
        <v>174</v>
      </c>
      <c r="C446" s="1" t="s">
        <v>182</v>
      </c>
      <c r="D446" s="1" t="s">
        <v>223</v>
      </c>
      <c r="E446" s="1" t="s">
        <v>177</v>
      </c>
      <c r="F446" s="1" t="s">
        <v>178</v>
      </c>
      <c r="G446" s="161">
        <v>44412.716053240743</v>
      </c>
      <c r="H446" s="161">
        <v>45133</v>
      </c>
      <c r="I446" s="1" t="s">
        <v>179</v>
      </c>
      <c r="J446" s="175">
        <v>104938.36</v>
      </c>
      <c r="K446" s="175">
        <v>99999.98</v>
      </c>
      <c r="L446" s="175">
        <v>100403.6762118793</v>
      </c>
      <c r="M446" s="175">
        <v>104938.36</v>
      </c>
      <c r="N446" s="175">
        <v>95.6787167361</v>
      </c>
      <c r="O446" s="184" t="s">
        <v>0</v>
      </c>
    </row>
    <row r="447" spans="2:15">
      <c r="B447" s="47" t="s">
        <v>174</v>
      </c>
      <c r="C447" s="1" t="s">
        <v>182</v>
      </c>
      <c r="D447" s="1" t="s">
        <v>223</v>
      </c>
      <c r="E447" s="1" t="s">
        <v>177</v>
      </c>
      <c r="F447" s="1" t="s">
        <v>178</v>
      </c>
      <c r="G447" s="161">
        <v>44412.720752314817</v>
      </c>
      <c r="H447" s="161">
        <v>45133</v>
      </c>
      <c r="I447" s="1" t="s">
        <v>179</v>
      </c>
      <c r="J447" s="175">
        <v>104938.36</v>
      </c>
      <c r="K447" s="175">
        <v>99999.98</v>
      </c>
      <c r="L447" s="175">
        <v>100403.6762118793</v>
      </c>
      <c r="M447" s="175">
        <v>104938.36</v>
      </c>
      <c r="N447" s="175">
        <v>95.6787167361</v>
      </c>
      <c r="O447" s="184" t="s">
        <v>0</v>
      </c>
    </row>
    <row r="448" spans="2:15">
      <c r="B448" s="47" t="s">
        <v>174</v>
      </c>
      <c r="C448" s="1" t="s">
        <v>182</v>
      </c>
      <c r="D448" s="1" t="s">
        <v>223</v>
      </c>
      <c r="E448" s="1" t="s">
        <v>177</v>
      </c>
      <c r="F448" s="1" t="s">
        <v>178</v>
      </c>
      <c r="G448" s="161">
        <v>44412.720763888894</v>
      </c>
      <c r="H448" s="161">
        <v>45133</v>
      </c>
      <c r="I448" s="1" t="s">
        <v>179</v>
      </c>
      <c r="J448" s="175">
        <v>104938.36</v>
      </c>
      <c r="K448" s="175">
        <v>99999.98</v>
      </c>
      <c r="L448" s="175">
        <v>100403.6762118793</v>
      </c>
      <c r="M448" s="175">
        <v>104938.36</v>
      </c>
      <c r="N448" s="175">
        <v>95.6787167361</v>
      </c>
      <c r="O448" s="184" t="s">
        <v>0</v>
      </c>
    </row>
    <row r="449" spans="2:15">
      <c r="B449" s="47" t="s">
        <v>174</v>
      </c>
      <c r="C449" s="1" t="s">
        <v>182</v>
      </c>
      <c r="D449" s="1" t="s">
        <v>223</v>
      </c>
      <c r="E449" s="1" t="s">
        <v>177</v>
      </c>
      <c r="F449" s="1" t="s">
        <v>178</v>
      </c>
      <c r="G449" s="161">
        <v>44412.720775462971</v>
      </c>
      <c r="H449" s="161">
        <v>45133</v>
      </c>
      <c r="I449" s="1" t="s">
        <v>179</v>
      </c>
      <c r="J449" s="175">
        <v>104938.36</v>
      </c>
      <c r="K449" s="175">
        <v>99999.98</v>
      </c>
      <c r="L449" s="175">
        <v>100403.6762118793</v>
      </c>
      <c r="M449" s="175">
        <v>104938.36</v>
      </c>
      <c r="N449" s="175">
        <v>95.6787167361</v>
      </c>
      <c r="O449" s="184" t="s">
        <v>0</v>
      </c>
    </row>
    <row r="450" spans="2:15">
      <c r="B450" s="47" t="s">
        <v>174</v>
      </c>
      <c r="C450" s="1" t="s">
        <v>182</v>
      </c>
      <c r="D450" s="1" t="s">
        <v>223</v>
      </c>
      <c r="E450" s="1" t="s">
        <v>177</v>
      </c>
      <c r="F450" s="1" t="s">
        <v>178</v>
      </c>
      <c r="G450" s="161">
        <v>44412.72078703704</v>
      </c>
      <c r="H450" s="161">
        <v>45133</v>
      </c>
      <c r="I450" s="1" t="s">
        <v>179</v>
      </c>
      <c r="J450" s="175">
        <v>104938.36</v>
      </c>
      <c r="K450" s="175">
        <v>99999.98</v>
      </c>
      <c r="L450" s="175">
        <v>100403.6762118793</v>
      </c>
      <c r="M450" s="175">
        <v>104938.36</v>
      </c>
      <c r="N450" s="175">
        <v>95.6787167361</v>
      </c>
      <c r="O450" s="184" t="s">
        <v>0</v>
      </c>
    </row>
    <row r="451" spans="2:15">
      <c r="B451" s="47" t="s">
        <v>174</v>
      </c>
      <c r="C451" s="1" t="s">
        <v>182</v>
      </c>
      <c r="D451" s="1" t="s">
        <v>223</v>
      </c>
      <c r="E451" s="1" t="s">
        <v>177</v>
      </c>
      <c r="F451" s="1" t="s">
        <v>178</v>
      </c>
      <c r="G451" s="161">
        <v>44412.720798611117</v>
      </c>
      <c r="H451" s="161">
        <v>45133</v>
      </c>
      <c r="I451" s="1" t="s">
        <v>179</v>
      </c>
      <c r="J451" s="175">
        <v>104938.36</v>
      </c>
      <c r="K451" s="175">
        <v>99999.98</v>
      </c>
      <c r="L451" s="175">
        <v>100403.6762118793</v>
      </c>
      <c r="M451" s="175">
        <v>104938.36</v>
      </c>
      <c r="N451" s="175">
        <v>95.6787167361</v>
      </c>
      <c r="O451" s="184" t="s">
        <v>0</v>
      </c>
    </row>
    <row r="452" spans="2:15">
      <c r="B452" s="47" t="s">
        <v>174</v>
      </c>
      <c r="C452" s="1" t="s">
        <v>182</v>
      </c>
      <c r="D452" s="1" t="s">
        <v>223</v>
      </c>
      <c r="E452" s="1" t="s">
        <v>177</v>
      </c>
      <c r="F452" s="1" t="s">
        <v>178</v>
      </c>
      <c r="G452" s="161">
        <v>44412.721678240741</v>
      </c>
      <c r="H452" s="161">
        <v>45133</v>
      </c>
      <c r="I452" s="1" t="s">
        <v>179</v>
      </c>
      <c r="J452" s="175">
        <v>104938.36</v>
      </c>
      <c r="K452" s="175">
        <v>99999.98</v>
      </c>
      <c r="L452" s="175">
        <v>100403.6762118793</v>
      </c>
      <c r="M452" s="175">
        <v>104938.36</v>
      </c>
      <c r="N452" s="175">
        <v>95.6787167361</v>
      </c>
      <c r="O452" s="184" t="s">
        <v>0</v>
      </c>
    </row>
    <row r="453" spans="2:15">
      <c r="B453" s="47" t="s">
        <v>174</v>
      </c>
      <c r="C453" s="1" t="s">
        <v>182</v>
      </c>
      <c r="D453" s="1" t="s">
        <v>223</v>
      </c>
      <c r="E453" s="1" t="s">
        <v>177</v>
      </c>
      <c r="F453" s="1" t="s">
        <v>178</v>
      </c>
      <c r="G453" s="161">
        <v>44412.721701388888</v>
      </c>
      <c r="H453" s="161">
        <v>45133</v>
      </c>
      <c r="I453" s="1" t="s">
        <v>179</v>
      </c>
      <c r="J453" s="175">
        <v>104938.36</v>
      </c>
      <c r="K453" s="175">
        <v>99999.98</v>
      </c>
      <c r="L453" s="175">
        <v>100403.6762118793</v>
      </c>
      <c r="M453" s="175">
        <v>104938.36</v>
      </c>
      <c r="N453" s="175">
        <v>95.6787167361</v>
      </c>
      <c r="O453" s="184" t="s">
        <v>0</v>
      </c>
    </row>
    <row r="454" spans="2:15">
      <c r="B454" s="47" t="s">
        <v>174</v>
      </c>
      <c r="C454" s="1" t="s">
        <v>182</v>
      </c>
      <c r="D454" s="1" t="s">
        <v>223</v>
      </c>
      <c r="E454" s="1" t="s">
        <v>177</v>
      </c>
      <c r="F454" s="1" t="s">
        <v>178</v>
      </c>
      <c r="G454" s="161">
        <v>44412.721712962964</v>
      </c>
      <c r="H454" s="161">
        <v>45133</v>
      </c>
      <c r="I454" s="1" t="s">
        <v>179</v>
      </c>
      <c r="J454" s="175">
        <v>104938.36</v>
      </c>
      <c r="K454" s="175">
        <v>99999.98</v>
      </c>
      <c r="L454" s="175">
        <v>100403.6762118793</v>
      </c>
      <c r="M454" s="175">
        <v>104938.36</v>
      </c>
      <c r="N454" s="175">
        <v>95.6787167361</v>
      </c>
      <c r="O454" s="184" t="s">
        <v>0</v>
      </c>
    </row>
    <row r="455" spans="2:15">
      <c r="B455" s="47" t="s">
        <v>174</v>
      </c>
      <c r="C455" s="1" t="s">
        <v>182</v>
      </c>
      <c r="D455" s="1" t="s">
        <v>223</v>
      </c>
      <c r="E455" s="1" t="s">
        <v>177</v>
      </c>
      <c r="F455" s="1" t="s">
        <v>178</v>
      </c>
      <c r="G455" s="161">
        <v>44412.721724537041</v>
      </c>
      <c r="H455" s="161">
        <v>45133</v>
      </c>
      <c r="I455" s="1" t="s">
        <v>179</v>
      </c>
      <c r="J455" s="175">
        <v>104938.36</v>
      </c>
      <c r="K455" s="175">
        <v>99999.98</v>
      </c>
      <c r="L455" s="175">
        <v>100403.6762118793</v>
      </c>
      <c r="M455" s="175">
        <v>104938.36</v>
      </c>
      <c r="N455" s="175">
        <v>95.6787167361</v>
      </c>
      <c r="O455" s="184" t="s">
        <v>0</v>
      </c>
    </row>
    <row r="456" spans="2:15">
      <c r="B456" s="47" t="s">
        <v>174</v>
      </c>
      <c r="C456" s="1" t="s">
        <v>182</v>
      </c>
      <c r="D456" s="1" t="s">
        <v>223</v>
      </c>
      <c r="E456" s="1" t="s">
        <v>177</v>
      </c>
      <c r="F456" s="1" t="s">
        <v>178</v>
      </c>
      <c r="G456" s="161">
        <v>44418.606909722228</v>
      </c>
      <c r="H456" s="161">
        <v>45138</v>
      </c>
      <c r="I456" s="1" t="s">
        <v>179</v>
      </c>
      <c r="J456" s="175">
        <v>262345.89</v>
      </c>
      <c r="K456" s="175">
        <v>250017.06</v>
      </c>
      <c r="L456" s="175">
        <v>250906.4278342278</v>
      </c>
      <c r="M456" s="175">
        <v>262345.89</v>
      </c>
      <c r="N456" s="175">
        <v>95.639549693099994</v>
      </c>
      <c r="O456" s="184" t="s">
        <v>0</v>
      </c>
    </row>
    <row r="457" spans="2:15">
      <c r="B457" s="47" t="s">
        <v>174</v>
      </c>
      <c r="C457" s="1" t="s">
        <v>182</v>
      </c>
      <c r="D457" s="1" t="s">
        <v>223</v>
      </c>
      <c r="E457" s="1" t="s">
        <v>177</v>
      </c>
      <c r="F457" s="1" t="s">
        <v>178</v>
      </c>
      <c r="G457" s="161">
        <v>44418.607164351852</v>
      </c>
      <c r="H457" s="161">
        <v>45138</v>
      </c>
      <c r="I457" s="1" t="s">
        <v>179</v>
      </c>
      <c r="J457" s="175">
        <v>262345.89</v>
      </c>
      <c r="K457" s="175">
        <v>250017.06</v>
      </c>
      <c r="L457" s="175">
        <v>250906.4278342278</v>
      </c>
      <c r="M457" s="175">
        <v>262345.89</v>
      </c>
      <c r="N457" s="175">
        <v>95.639549693099994</v>
      </c>
      <c r="O457" s="184" t="s">
        <v>0</v>
      </c>
    </row>
    <row r="458" spans="2:15">
      <c r="B458" s="47" t="s">
        <v>174</v>
      </c>
      <c r="C458" s="1" t="s">
        <v>182</v>
      </c>
      <c r="D458" s="1" t="s">
        <v>223</v>
      </c>
      <c r="E458" s="1" t="s">
        <v>177</v>
      </c>
      <c r="F458" s="1" t="s">
        <v>178</v>
      </c>
      <c r="G458" s="161">
        <v>44424.545231481476</v>
      </c>
      <c r="H458" s="161">
        <v>45142</v>
      </c>
      <c r="I458" s="1" t="s">
        <v>179</v>
      </c>
      <c r="J458" s="175">
        <v>262345.89</v>
      </c>
      <c r="K458" s="175">
        <v>250051.22</v>
      </c>
      <c r="L458" s="175">
        <v>250854.97949802241</v>
      </c>
      <c r="M458" s="175">
        <v>262345.89</v>
      </c>
      <c r="N458" s="175">
        <v>95.619938813600001</v>
      </c>
      <c r="O458" s="184" t="s">
        <v>0</v>
      </c>
    </row>
    <row r="459" spans="2:15">
      <c r="B459" s="47" t="s">
        <v>174</v>
      </c>
      <c r="C459" s="1" t="s">
        <v>182</v>
      </c>
      <c r="D459" s="1" t="s">
        <v>223</v>
      </c>
      <c r="E459" s="1" t="s">
        <v>177</v>
      </c>
      <c r="F459" s="1" t="s">
        <v>178</v>
      </c>
      <c r="G459" s="161">
        <v>44424.548078703701</v>
      </c>
      <c r="H459" s="161">
        <v>45142</v>
      </c>
      <c r="I459" s="1" t="s">
        <v>179</v>
      </c>
      <c r="J459" s="175">
        <v>262345.89</v>
      </c>
      <c r="K459" s="175">
        <v>250051.22</v>
      </c>
      <c r="L459" s="175">
        <v>250854.97949802241</v>
      </c>
      <c r="M459" s="175">
        <v>262345.89</v>
      </c>
      <c r="N459" s="175">
        <v>95.619938813600001</v>
      </c>
      <c r="O459" s="184" t="s">
        <v>0</v>
      </c>
    </row>
    <row r="460" spans="2:15">
      <c r="B460" s="47" t="s">
        <v>174</v>
      </c>
      <c r="C460" s="1" t="s">
        <v>182</v>
      </c>
      <c r="D460" s="1" t="s">
        <v>223</v>
      </c>
      <c r="E460" s="1" t="s">
        <v>177</v>
      </c>
      <c r="F460" s="1" t="s">
        <v>178</v>
      </c>
      <c r="G460" s="161">
        <v>44425.446539351855</v>
      </c>
      <c r="H460" s="161">
        <v>45145</v>
      </c>
      <c r="I460" s="1" t="s">
        <v>179</v>
      </c>
      <c r="J460" s="175">
        <v>131172.95000000001</v>
      </c>
      <c r="K460" s="175">
        <v>125008.54</v>
      </c>
      <c r="L460" s="175">
        <v>125393.2657287177</v>
      </c>
      <c r="M460" s="175">
        <v>131172.95000000001</v>
      </c>
      <c r="N460" s="175">
        <v>95.593844408300001</v>
      </c>
      <c r="O460" s="184" t="s">
        <v>0</v>
      </c>
    </row>
    <row r="461" spans="2:15">
      <c r="B461" s="47" t="s">
        <v>174</v>
      </c>
      <c r="C461" s="1" t="s">
        <v>182</v>
      </c>
      <c r="D461" s="1" t="s">
        <v>223</v>
      </c>
      <c r="E461" s="1" t="s">
        <v>177</v>
      </c>
      <c r="F461" s="1" t="s">
        <v>178</v>
      </c>
      <c r="G461" s="161">
        <v>44425.451423611106</v>
      </c>
      <c r="H461" s="161">
        <v>45145</v>
      </c>
      <c r="I461" s="1" t="s">
        <v>179</v>
      </c>
      <c r="J461" s="175">
        <v>131172.95000000001</v>
      </c>
      <c r="K461" s="175">
        <v>125008.54</v>
      </c>
      <c r="L461" s="175">
        <v>125393.2657287177</v>
      </c>
      <c r="M461" s="175">
        <v>131172.95000000001</v>
      </c>
      <c r="N461" s="175">
        <v>95.593844408300001</v>
      </c>
      <c r="O461" s="184" t="s">
        <v>0</v>
      </c>
    </row>
    <row r="462" spans="2:15">
      <c r="B462" s="47" t="s">
        <v>174</v>
      </c>
      <c r="C462" s="1" t="s">
        <v>182</v>
      </c>
      <c r="D462" s="1" t="s">
        <v>223</v>
      </c>
      <c r="E462" s="1" t="s">
        <v>177</v>
      </c>
      <c r="F462" s="1" t="s">
        <v>178</v>
      </c>
      <c r="G462" s="161">
        <v>44425.451435185183</v>
      </c>
      <c r="H462" s="161">
        <v>45145</v>
      </c>
      <c r="I462" s="1" t="s">
        <v>179</v>
      </c>
      <c r="J462" s="175">
        <v>131172.95000000001</v>
      </c>
      <c r="K462" s="175">
        <v>125008.54</v>
      </c>
      <c r="L462" s="175">
        <v>125393.2657287177</v>
      </c>
      <c r="M462" s="175">
        <v>131172.95000000001</v>
      </c>
      <c r="N462" s="175">
        <v>95.593844408300001</v>
      </c>
      <c r="O462" s="184" t="s">
        <v>0</v>
      </c>
    </row>
    <row r="463" spans="2:15">
      <c r="B463" s="47" t="s">
        <v>174</v>
      </c>
      <c r="C463" s="1" t="s">
        <v>182</v>
      </c>
      <c r="D463" s="1" t="s">
        <v>223</v>
      </c>
      <c r="E463" s="1" t="s">
        <v>177</v>
      </c>
      <c r="F463" s="1" t="s">
        <v>178</v>
      </c>
      <c r="G463" s="161">
        <v>44425.451446759253</v>
      </c>
      <c r="H463" s="161">
        <v>45145</v>
      </c>
      <c r="I463" s="1" t="s">
        <v>179</v>
      </c>
      <c r="J463" s="175">
        <v>131172.95000000001</v>
      </c>
      <c r="K463" s="175">
        <v>125008.54</v>
      </c>
      <c r="L463" s="175">
        <v>125393.2657287177</v>
      </c>
      <c r="M463" s="175">
        <v>131172.95000000001</v>
      </c>
      <c r="N463" s="175">
        <v>95.593844408300001</v>
      </c>
      <c r="O463" s="184" t="s">
        <v>0</v>
      </c>
    </row>
    <row r="464" spans="2:15">
      <c r="B464" s="47" t="s">
        <v>214</v>
      </c>
      <c r="C464" s="1" t="s">
        <v>182</v>
      </c>
      <c r="D464" s="1" t="s">
        <v>223</v>
      </c>
      <c r="E464" s="1" t="s">
        <v>177</v>
      </c>
      <c r="F464" s="1" t="s">
        <v>178</v>
      </c>
      <c r="G464" s="161">
        <v>44558.43582175926</v>
      </c>
      <c r="H464" s="161">
        <v>45386</v>
      </c>
      <c r="I464" s="1" t="s">
        <v>179</v>
      </c>
      <c r="J464" s="175">
        <v>5785.09</v>
      </c>
      <c r="K464" s="175">
        <v>5076.18</v>
      </c>
      <c r="L464" s="175">
        <v>5000.8644237954004</v>
      </c>
      <c r="M464" s="175">
        <v>5785.09</v>
      </c>
      <c r="N464" s="175">
        <v>86.444021161199998</v>
      </c>
      <c r="O464" s="184" t="s">
        <v>0</v>
      </c>
    </row>
    <row r="465" spans="2:15">
      <c r="B465" s="47" t="s">
        <v>174</v>
      </c>
      <c r="C465" s="1" t="s">
        <v>183</v>
      </c>
      <c r="D465" s="1" t="s">
        <v>223</v>
      </c>
      <c r="E465" s="1" t="s">
        <v>177</v>
      </c>
      <c r="F465" s="1" t="s">
        <v>178</v>
      </c>
      <c r="G465" s="161">
        <v>44057.654791666668</v>
      </c>
      <c r="H465" s="161">
        <v>44607</v>
      </c>
      <c r="I465" s="1" t="s">
        <v>179</v>
      </c>
      <c r="J465" s="175">
        <v>106027.4</v>
      </c>
      <c r="K465" s="175">
        <v>100000.01</v>
      </c>
      <c r="L465" s="175">
        <v>100481.02684054361</v>
      </c>
      <c r="M465" s="175">
        <v>106027.4</v>
      </c>
      <c r="N465" s="175">
        <v>94.768924674700003</v>
      </c>
      <c r="O465" s="184" t="s">
        <v>0</v>
      </c>
    </row>
    <row r="466" spans="2:15">
      <c r="B466" s="47" t="s">
        <v>174</v>
      </c>
      <c r="C466" s="1" t="s">
        <v>183</v>
      </c>
      <c r="D466" s="1" t="s">
        <v>223</v>
      </c>
      <c r="E466" s="1" t="s">
        <v>177</v>
      </c>
      <c r="F466" s="1" t="s">
        <v>178</v>
      </c>
      <c r="G466" s="161">
        <v>44057.655543981484</v>
      </c>
      <c r="H466" s="161">
        <v>44607</v>
      </c>
      <c r="I466" s="1" t="s">
        <v>179</v>
      </c>
      <c r="J466" s="175">
        <v>106027.4</v>
      </c>
      <c r="K466" s="175">
        <v>100000.01</v>
      </c>
      <c r="L466" s="175">
        <v>100481.02684054361</v>
      </c>
      <c r="M466" s="175">
        <v>106027.4</v>
      </c>
      <c r="N466" s="175">
        <v>94.768924674700003</v>
      </c>
      <c r="O466" s="184" t="s">
        <v>0</v>
      </c>
    </row>
    <row r="467" spans="2:15">
      <c r="B467" s="47" t="s">
        <v>174</v>
      </c>
      <c r="C467" s="1" t="s">
        <v>183</v>
      </c>
      <c r="D467" s="1" t="s">
        <v>223</v>
      </c>
      <c r="E467" s="1" t="s">
        <v>177</v>
      </c>
      <c r="F467" s="1" t="s">
        <v>178</v>
      </c>
      <c r="G467" s="161">
        <v>44057.656006944439</v>
      </c>
      <c r="H467" s="161">
        <v>44607</v>
      </c>
      <c r="I467" s="1" t="s">
        <v>179</v>
      </c>
      <c r="J467" s="175">
        <v>106027.4</v>
      </c>
      <c r="K467" s="175">
        <v>100000.01</v>
      </c>
      <c r="L467" s="175">
        <v>100481.02684054361</v>
      </c>
      <c r="M467" s="175">
        <v>106027.4</v>
      </c>
      <c r="N467" s="175">
        <v>94.768924674700003</v>
      </c>
      <c r="O467" s="184" t="s">
        <v>0</v>
      </c>
    </row>
    <row r="468" spans="2:15">
      <c r="B468" s="47" t="s">
        <v>174</v>
      </c>
      <c r="C468" s="1" t="s">
        <v>183</v>
      </c>
      <c r="D468" s="1" t="s">
        <v>223</v>
      </c>
      <c r="E468" s="1" t="s">
        <v>177</v>
      </c>
      <c r="F468" s="1" t="s">
        <v>178</v>
      </c>
      <c r="G468" s="161">
        <v>44061.623055555559</v>
      </c>
      <c r="H468" s="161">
        <v>44610</v>
      </c>
      <c r="I468" s="1" t="s">
        <v>179</v>
      </c>
      <c r="J468" s="175">
        <v>106027.4</v>
      </c>
      <c r="K468" s="175">
        <v>100010.92</v>
      </c>
      <c r="L468" s="175">
        <v>100448.1621942622</v>
      </c>
      <c r="M468" s="175">
        <v>106027.4</v>
      </c>
      <c r="N468" s="175">
        <v>94.737928303700002</v>
      </c>
      <c r="O468" s="184" t="s">
        <v>0</v>
      </c>
    </row>
    <row r="469" spans="2:15">
      <c r="B469" s="47" t="s">
        <v>174</v>
      </c>
      <c r="C469" s="1" t="s">
        <v>183</v>
      </c>
      <c r="D469" s="1" t="s">
        <v>223</v>
      </c>
      <c r="E469" s="1" t="s">
        <v>177</v>
      </c>
      <c r="F469" s="1" t="s">
        <v>178</v>
      </c>
      <c r="G469" s="161">
        <v>44061.623460648152</v>
      </c>
      <c r="H469" s="161">
        <v>44610</v>
      </c>
      <c r="I469" s="1" t="s">
        <v>179</v>
      </c>
      <c r="J469" s="175">
        <v>106027.4</v>
      </c>
      <c r="K469" s="175">
        <v>100010.92</v>
      </c>
      <c r="L469" s="175">
        <v>100448.1621942622</v>
      </c>
      <c r="M469" s="175">
        <v>106027.4</v>
      </c>
      <c r="N469" s="175">
        <v>94.737928303700002</v>
      </c>
      <c r="O469" s="184" t="s">
        <v>0</v>
      </c>
    </row>
    <row r="470" spans="2:15">
      <c r="B470" s="47" t="s">
        <v>174</v>
      </c>
      <c r="C470" s="1" t="s">
        <v>183</v>
      </c>
      <c r="D470" s="1" t="s">
        <v>223</v>
      </c>
      <c r="E470" s="1" t="s">
        <v>177</v>
      </c>
      <c r="F470" s="1" t="s">
        <v>178</v>
      </c>
      <c r="G470" s="161">
        <v>44074.628854166665</v>
      </c>
      <c r="H470" s="161">
        <v>44624</v>
      </c>
      <c r="I470" s="1" t="s">
        <v>179</v>
      </c>
      <c r="J470" s="175">
        <v>106027.4</v>
      </c>
      <c r="K470" s="175">
        <v>100000.01</v>
      </c>
      <c r="L470" s="175">
        <v>100294.935897501</v>
      </c>
      <c r="M470" s="175">
        <v>106027.4</v>
      </c>
      <c r="N470" s="175">
        <v>94.593412549500002</v>
      </c>
      <c r="O470" s="184" t="s">
        <v>0</v>
      </c>
    </row>
    <row r="471" spans="2:15">
      <c r="B471" s="47" t="s">
        <v>174</v>
      </c>
      <c r="C471" s="1" t="s">
        <v>183</v>
      </c>
      <c r="D471" s="1" t="s">
        <v>223</v>
      </c>
      <c r="E471" s="1" t="s">
        <v>177</v>
      </c>
      <c r="F471" s="1" t="s">
        <v>178</v>
      </c>
      <c r="G471" s="161">
        <v>44074.629201388889</v>
      </c>
      <c r="H471" s="161">
        <v>44624</v>
      </c>
      <c r="I471" s="1" t="s">
        <v>179</v>
      </c>
      <c r="J471" s="175">
        <v>106027.4</v>
      </c>
      <c r="K471" s="175">
        <v>100000.01</v>
      </c>
      <c r="L471" s="175">
        <v>100294.935897501</v>
      </c>
      <c r="M471" s="175">
        <v>106027.4</v>
      </c>
      <c r="N471" s="175">
        <v>94.593412549500002</v>
      </c>
      <c r="O471" s="184" t="s">
        <v>0</v>
      </c>
    </row>
    <row r="472" spans="2:15">
      <c r="B472" s="47" t="s">
        <v>174</v>
      </c>
      <c r="C472" s="1" t="s">
        <v>183</v>
      </c>
      <c r="D472" s="1" t="s">
        <v>223</v>
      </c>
      <c r="E472" s="1" t="s">
        <v>177</v>
      </c>
      <c r="F472" s="1" t="s">
        <v>178</v>
      </c>
      <c r="G472" s="161">
        <v>44074.630104166667</v>
      </c>
      <c r="H472" s="161">
        <v>44624</v>
      </c>
      <c r="I472" s="1" t="s">
        <v>179</v>
      </c>
      <c r="J472" s="175">
        <v>106027.4</v>
      </c>
      <c r="K472" s="175">
        <v>100000.01</v>
      </c>
      <c r="L472" s="175">
        <v>100294.935897501</v>
      </c>
      <c r="M472" s="175">
        <v>106027.4</v>
      </c>
      <c r="N472" s="175">
        <v>94.593412549500002</v>
      </c>
      <c r="O472" s="184" t="s">
        <v>0</v>
      </c>
    </row>
    <row r="473" spans="2:15">
      <c r="B473" s="47" t="s">
        <v>174</v>
      </c>
      <c r="C473" s="1" t="s">
        <v>183</v>
      </c>
      <c r="D473" s="1" t="s">
        <v>223</v>
      </c>
      <c r="E473" s="1" t="s">
        <v>177</v>
      </c>
      <c r="F473" s="1" t="s">
        <v>178</v>
      </c>
      <c r="G473" s="161">
        <v>44110.649942129632</v>
      </c>
      <c r="H473" s="161">
        <v>44851</v>
      </c>
      <c r="I473" s="1" t="s">
        <v>179</v>
      </c>
      <c r="J473" s="175">
        <v>108628.08</v>
      </c>
      <c r="K473" s="175">
        <v>100000</v>
      </c>
      <c r="L473" s="175">
        <v>100937.4263293915</v>
      </c>
      <c r="M473" s="175">
        <v>108628.08</v>
      </c>
      <c r="N473" s="175">
        <v>92.9201973646</v>
      </c>
      <c r="O473" s="184" t="s">
        <v>0</v>
      </c>
    </row>
    <row r="474" spans="2:15">
      <c r="B474" s="47" t="s">
        <v>174</v>
      </c>
      <c r="C474" s="1" t="s">
        <v>183</v>
      </c>
      <c r="D474" s="1" t="s">
        <v>223</v>
      </c>
      <c r="E474" s="1" t="s">
        <v>177</v>
      </c>
      <c r="F474" s="1" t="s">
        <v>178</v>
      </c>
      <c r="G474" s="161">
        <v>44110.650347222225</v>
      </c>
      <c r="H474" s="161">
        <v>44851</v>
      </c>
      <c r="I474" s="1" t="s">
        <v>179</v>
      </c>
      <c r="J474" s="175">
        <v>108628.08</v>
      </c>
      <c r="K474" s="175">
        <v>100000</v>
      </c>
      <c r="L474" s="175">
        <v>100937.4263293915</v>
      </c>
      <c r="M474" s="175">
        <v>108628.08</v>
      </c>
      <c r="N474" s="175">
        <v>92.9201973646</v>
      </c>
      <c r="O474" s="184" t="s">
        <v>0</v>
      </c>
    </row>
    <row r="475" spans="2:15">
      <c r="B475" s="47" t="s">
        <v>174</v>
      </c>
      <c r="C475" s="1" t="s">
        <v>183</v>
      </c>
      <c r="D475" s="1" t="s">
        <v>223</v>
      </c>
      <c r="E475" s="1" t="s">
        <v>177</v>
      </c>
      <c r="F475" s="1" t="s">
        <v>178</v>
      </c>
      <c r="G475" s="161">
        <v>44110.650613425925</v>
      </c>
      <c r="H475" s="161">
        <v>44851</v>
      </c>
      <c r="I475" s="1" t="s">
        <v>179</v>
      </c>
      <c r="J475" s="175">
        <v>108628.08</v>
      </c>
      <c r="K475" s="175">
        <v>100000</v>
      </c>
      <c r="L475" s="175">
        <v>100937.4263293915</v>
      </c>
      <c r="M475" s="175">
        <v>108628.08</v>
      </c>
      <c r="N475" s="175">
        <v>92.9201973646</v>
      </c>
      <c r="O475" s="184" t="s">
        <v>0</v>
      </c>
    </row>
    <row r="476" spans="2:15">
      <c r="B476" s="47" t="s">
        <v>174</v>
      </c>
      <c r="C476" s="1" t="s">
        <v>183</v>
      </c>
      <c r="D476" s="1" t="s">
        <v>223</v>
      </c>
      <c r="E476" s="1" t="s">
        <v>177</v>
      </c>
      <c r="F476" s="1" t="s">
        <v>178</v>
      </c>
      <c r="G476" s="161">
        <v>44110.650891203702</v>
      </c>
      <c r="H476" s="161">
        <v>44851</v>
      </c>
      <c r="I476" s="1" t="s">
        <v>179</v>
      </c>
      <c r="J476" s="175">
        <v>108628.08</v>
      </c>
      <c r="K476" s="175">
        <v>100000</v>
      </c>
      <c r="L476" s="175">
        <v>100937.4263293915</v>
      </c>
      <c r="M476" s="175">
        <v>108628.08</v>
      </c>
      <c r="N476" s="175">
        <v>92.9201973646</v>
      </c>
      <c r="O476" s="184" t="s">
        <v>0</v>
      </c>
    </row>
    <row r="477" spans="2:15">
      <c r="B477" s="47" t="s">
        <v>174</v>
      </c>
      <c r="C477" s="1" t="s">
        <v>183</v>
      </c>
      <c r="D477" s="1" t="s">
        <v>223</v>
      </c>
      <c r="E477" s="1" t="s">
        <v>177</v>
      </c>
      <c r="F477" s="1" t="s">
        <v>178</v>
      </c>
      <c r="G477" s="161">
        <v>44110.651145833326</v>
      </c>
      <c r="H477" s="161">
        <v>44851</v>
      </c>
      <c r="I477" s="1" t="s">
        <v>179</v>
      </c>
      <c r="J477" s="175">
        <v>108628.08</v>
      </c>
      <c r="K477" s="175">
        <v>100000</v>
      </c>
      <c r="L477" s="175">
        <v>100937.4263293915</v>
      </c>
      <c r="M477" s="175">
        <v>108628.08</v>
      </c>
      <c r="N477" s="175">
        <v>92.9201973646</v>
      </c>
      <c r="O477" s="184" t="s">
        <v>0</v>
      </c>
    </row>
    <row r="478" spans="2:15">
      <c r="B478" s="47" t="s">
        <v>174</v>
      </c>
      <c r="C478" s="1" t="s">
        <v>183</v>
      </c>
      <c r="D478" s="1" t="s">
        <v>223</v>
      </c>
      <c r="E478" s="1" t="s">
        <v>177</v>
      </c>
      <c r="F478" s="1" t="s">
        <v>178</v>
      </c>
      <c r="G478" s="161">
        <v>44260.60464120371</v>
      </c>
      <c r="H478" s="161">
        <v>44984</v>
      </c>
      <c r="I478" s="1" t="s">
        <v>179</v>
      </c>
      <c r="J478" s="175">
        <v>109147.95</v>
      </c>
      <c r="K478" s="175">
        <v>101167.4</v>
      </c>
      <c r="L478" s="175">
        <v>101053.7505568432</v>
      </c>
      <c r="M478" s="175">
        <v>109147.95</v>
      </c>
      <c r="N478" s="175">
        <v>92.584194716300004</v>
      </c>
      <c r="O478" s="184" t="s">
        <v>0</v>
      </c>
    </row>
    <row r="479" spans="2:15">
      <c r="B479" s="47" t="s">
        <v>174</v>
      </c>
      <c r="C479" s="1" t="s">
        <v>183</v>
      </c>
      <c r="D479" s="1" t="s">
        <v>223</v>
      </c>
      <c r="E479" s="1" t="s">
        <v>177</v>
      </c>
      <c r="F479" s="1" t="s">
        <v>178</v>
      </c>
      <c r="G479" s="161">
        <v>44260.605127314811</v>
      </c>
      <c r="H479" s="161">
        <v>44984</v>
      </c>
      <c r="I479" s="1" t="s">
        <v>179</v>
      </c>
      <c r="J479" s="175">
        <v>109147.95</v>
      </c>
      <c r="K479" s="175">
        <v>101167.4</v>
      </c>
      <c r="L479" s="175">
        <v>101053.7505568432</v>
      </c>
      <c r="M479" s="175">
        <v>109147.95</v>
      </c>
      <c r="N479" s="175">
        <v>92.584194716300004</v>
      </c>
      <c r="O479" s="184" t="s">
        <v>0</v>
      </c>
    </row>
    <row r="480" spans="2:15">
      <c r="B480" s="47" t="s">
        <v>174</v>
      </c>
      <c r="C480" s="1" t="s">
        <v>183</v>
      </c>
      <c r="D480" s="1" t="s">
        <v>223</v>
      </c>
      <c r="E480" s="1" t="s">
        <v>177</v>
      </c>
      <c r="F480" s="1" t="s">
        <v>178</v>
      </c>
      <c r="G480" s="161">
        <v>44260.605474537035</v>
      </c>
      <c r="H480" s="161">
        <v>44984</v>
      </c>
      <c r="I480" s="1" t="s">
        <v>179</v>
      </c>
      <c r="J480" s="175">
        <v>109147.95</v>
      </c>
      <c r="K480" s="175">
        <v>101167.4</v>
      </c>
      <c r="L480" s="175">
        <v>101053.7505568432</v>
      </c>
      <c r="M480" s="175">
        <v>109147.95</v>
      </c>
      <c r="N480" s="175">
        <v>92.584194716300004</v>
      </c>
      <c r="O480" s="184" t="s">
        <v>0</v>
      </c>
    </row>
    <row r="481" spans="2:15">
      <c r="B481" s="47" t="s">
        <v>174</v>
      </c>
      <c r="C481" s="1" t="s">
        <v>183</v>
      </c>
      <c r="D481" s="1" t="s">
        <v>223</v>
      </c>
      <c r="E481" s="1" t="s">
        <v>177</v>
      </c>
      <c r="F481" s="1" t="s">
        <v>178</v>
      </c>
      <c r="G481" s="161">
        <v>44260.605763888889</v>
      </c>
      <c r="H481" s="161">
        <v>44984</v>
      </c>
      <c r="I481" s="1" t="s">
        <v>179</v>
      </c>
      <c r="J481" s="175">
        <v>109147.95</v>
      </c>
      <c r="K481" s="175">
        <v>101167.4</v>
      </c>
      <c r="L481" s="175">
        <v>101053.7505568432</v>
      </c>
      <c r="M481" s="175">
        <v>109147.95</v>
      </c>
      <c r="N481" s="175">
        <v>92.584194716300004</v>
      </c>
      <c r="O481" s="184" t="s">
        <v>0</v>
      </c>
    </row>
    <row r="482" spans="2:15">
      <c r="B482" s="47" t="s">
        <v>174</v>
      </c>
      <c r="C482" s="1" t="s">
        <v>183</v>
      </c>
      <c r="D482" s="1" t="s">
        <v>223</v>
      </c>
      <c r="E482" s="1" t="s">
        <v>177</v>
      </c>
      <c r="F482" s="1" t="s">
        <v>178</v>
      </c>
      <c r="G482" s="161">
        <v>44260.609143518515</v>
      </c>
      <c r="H482" s="161">
        <v>44984</v>
      </c>
      <c r="I482" s="1" t="s">
        <v>179</v>
      </c>
      <c r="J482" s="175">
        <v>54573.97</v>
      </c>
      <c r="K482" s="175">
        <v>50583.69</v>
      </c>
      <c r="L482" s="175">
        <v>50526.867315502299</v>
      </c>
      <c r="M482" s="175">
        <v>54573.97</v>
      </c>
      <c r="N482" s="175">
        <v>92.5841886077</v>
      </c>
      <c r="O482" s="184" t="s">
        <v>0</v>
      </c>
    </row>
    <row r="483" spans="2:15">
      <c r="B483" s="47" t="s">
        <v>174</v>
      </c>
      <c r="C483" s="1" t="s">
        <v>183</v>
      </c>
      <c r="D483" s="1" t="s">
        <v>223</v>
      </c>
      <c r="E483" s="1" t="s">
        <v>177</v>
      </c>
      <c r="F483" s="1" t="s">
        <v>178</v>
      </c>
      <c r="G483" s="161">
        <v>44260.609548611108</v>
      </c>
      <c r="H483" s="161">
        <v>44984</v>
      </c>
      <c r="I483" s="1" t="s">
        <v>179</v>
      </c>
      <c r="J483" s="175">
        <v>54573.97</v>
      </c>
      <c r="K483" s="175">
        <v>50583.69</v>
      </c>
      <c r="L483" s="175">
        <v>50526.867315502299</v>
      </c>
      <c r="M483" s="175">
        <v>54573.97</v>
      </c>
      <c r="N483" s="175">
        <v>92.5841886077</v>
      </c>
      <c r="O483" s="184" t="s">
        <v>0</v>
      </c>
    </row>
    <row r="484" spans="2:15">
      <c r="B484" s="47" t="s">
        <v>213</v>
      </c>
      <c r="C484" s="1" t="s">
        <v>183</v>
      </c>
      <c r="D484" s="1" t="s">
        <v>223</v>
      </c>
      <c r="E484" s="1" t="s">
        <v>177</v>
      </c>
      <c r="F484" s="1" t="s">
        <v>178</v>
      </c>
      <c r="G484" s="161">
        <v>44272.599537037044</v>
      </c>
      <c r="H484" s="161">
        <v>46829</v>
      </c>
      <c r="I484" s="1" t="s">
        <v>179</v>
      </c>
      <c r="J484" s="175">
        <v>346325.34</v>
      </c>
      <c r="K484" s="175">
        <v>250000.01</v>
      </c>
      <c r="L484" s="175">
        <v>253933.31893562331</v>
      </c>
      <c r="M484" s="175">
        <v>346325.34</v>
      </c>
      <c r="N484" s="175">
        <v>73.322188591699998</v>
      </c>
      <c r="O484" s="184" t="s">
        <v>0</v>
      </c>
    </row>
    <row r="485" spans="2:15">
      <c r="B485" s="47" t="s">
        <v>213</v>
      </c>
      <c r="C485" s="1" t="s">
        <v>183</v>
      </c>
      <c r="D485" s="1" t="s">
        <v>223</v>
      </c>
      <c r="E485" s="1" t="s">
        <v>177</v>
      </c>
      <c r="F485" s="1" t="s">
        <v>178</v>
      </c>
      <c r="G485" s="161">
        <v>44328.737164351849</v>
      </c>
      <c r="H485" s="161">
        <v>46154</v>
      </c>
      <c r="I485" s="1" t="s">
        <v>179</v>
      </c>
      <c r="J485" s="175">
        <v>378793.15</v>
      </c>
      <c r="K485" s="175">
        <v>300000.01</v>
      </c>
      <c r="L485" s="175">
        <v>302095.14300208498</v>
      </c>
      <c r="M485" s="175">
        <v>378793.15</v>
      </c>
      <c r="N485" s="175">
        <v>79.752007923600004</v>
      </c>
      <c r="O485" s="184" t="s">
        <v>0</v>
      </c>
    </row>
    <row r="486" spans="2:15">
      <c r="B486" s="47" t="s">
        <v>213</v>
      </c>
      <c r="C486" s="1" t="s">
        <v>183</v>
      </c>
      <c r="D486" s="1" t="s">
        <v>223</v>
      </c>
      <c r="E486" s="1" t="s">
        <v>177</v>
      </c>
      <c r="F486" s="1" t="s">
        <v>178</v>
      </c>
      <c r="G486" s="161">
        <v>44348.65697916667</v>
      </c>
      <c r="H486" s="161">
        <v>45789</v>
      </c>
      <c r="I486" s="1" t="s">
        <v>179</v>
      </c>
      <c r="J486" s="175">
        <v>757586.3</v>
      </c>
      <c r="K486" s="175">
        <v>610388.99</v>
      </c>
      <c r="L486" s="175">
        <v>611955.54577226017</v>
      </c>
      <c r="M486" s="175">
        <v>757586.3</v>
      </c>
      <c r="N486" s="175">
        <v>80.777007949099996</v>
      </c>
      <c r="O486" s="184" t="s">
        <v>0</v>
      </c>
    </row>
    <row r="487" spans="2:15">
      <c r="B487" s="47" t="s">
        <v>174</v>
      </c>
      <c r="C487" s="1" t="s">
        <v>184</v>
      </c>
      <c r="D487" s="1" t="s">
        <v>223</v>
      </c>
      <c r="E487" s="1" t="s">
        <v>177</v>
      </c>
      <c r="F487" s="1" t="s">
        <v>178</v>
      </c>
      <c r="G487" s="161">
        <v>44208.606400462966</v>
      </c>
      <c r="H487" s="161">
        <v>44928</v>
      </c>
      <c r="I487" s="1" t="s">
        <v>179</v>
      </c>
      <c r="J487" s="175">
        <v>107210</v>
      </c>
      <c r="K487" s="175">
        <v>100009.96</v>
      </c>
      <c r="L487" s="175">
        <v>100839.7312946267</v>
      </c>
      <c r="M487" s="175">
        <v>107210</v>
      </c>
      <c r="N487" s="175">
        <v>94.058139440900007</v>
      </c>
      <c r="O487" s="184" t="s">
        <v>0</v>
      </c>
    </row>
    <row r="488" spans="2:15">
      <c r="B488" s="47" t="s">
        <v>174</v>
      </c>
      <c r="C488" s="1" t="s">
        <v>184</v>
      </c>
      <c r="D488" s="1" t="s">
        <v>223</v>
      </c>
      <c r="E488" s="1" t="s">
        <v>177</v>
      </c>
      <c r="F488" s="1" t="s">
        <v>178</v>
      </c>
      <c r="G488" s="161">
        <v>44208.606840277782</v>
      </c>
      <c r="H488" s="161">
        <v>44928</v>
      </c>
      <c r="I488" s="1" t="s">
        <v>179</v>
      </c>
      <c r="J488" s="175">
        <v>107210</v>
      </c>
      <c r="K488" s="175">
        <v>100009.96</v>
      </c>
      <c r="L488" s="175">
        <v>100839.7312946267</v>
      </c>
      <c r="M488" s="175">
        <v>107210</v>
      </c>
      <c r="N488" s="175">
        <v>94.058139440900007</v>
      </c>
      <c r="O488" s="184" t="s">
        <v>0</v>
      </c>
    </row>
    <row r="489" spans="2:15">
      <c r="B489" s="47" t="s">
        <v>174</v>
      </c>
      <c r="C489" s="1" t="s">
        <v>184</v>
      </c>
      <c r="D489" s="1" t="s">
        <v>223</v>
      </c>
      <c r="E489" s="1" t="s">
        <v>177</v>
      </c>
      <c r="F489" s="1" t="s">
        <v>178</v>
      </c>
      <c r="G489" s="161">
        <v>44208.607210648144</v>
      </c>
      <c r="H489" s="161">
        <v>44928</v>
      </c>
      <c r="I489" s="1" t="s">
        <v>179</v>
      </c>
      <c r="J489" s="175">
        <v>107210</v>
      </c>
      <c r="K489" s="175">
        <v>100009.96</v>
      </c>
      <c r="L489" s="175">
        <v>100839.7312946267</v>
      </c>
      <c r="M489" s="175">
        <v>107210</v>
      </c>
      <c r="N489" s="175">
        <v>94.058139440900007</v>
      </c>
      <c r="O489" s="184" t="s">
        <v>0</v>
      </c>
    </row>
    <row r="490" spans="2:15">
      <c r="B490" s="47" t="s">
        <v>174</v>
      </c>
      <c r="C490" s="1" t="s">
        <v>184</v>
      </c>
      <c r="D490" s="1" t="s">
        <v>223</v>
      </c>
      <c r="E490" s="1" t="s">
        <v>177</v>
      </c>
      <c r="F490" s="1" t="s">
        <v>178</v>
      </c>
      <c r="G490" s="161">
        <v>44208.607488425929</v>
      </c>
      <c r="H490" s="161">
        <v>44928</v>
      </c>
      <c r="I490" s="1" t="s">
        <v>179</v>
      </c>
      <c r="J490" s="175">
        <v>107210</v>
      </c>
      <c r="K490" s="175">
        <v>100009.96</v>
      </c>
      <c r="L490" s="175">
        <v>100839.7312946267</v>
      </c>
      <c r="M490" s="175">
        <v>107210</v>
      </c>
      <c r="N490" s="175">
        <v>94.058139440900007</v>
      </c>
      <c r="O490" s="184" t="s">
        <v>0</v>
      </c>
    </row>
    <row r="491" spans="2:15">
      <c r="B491" s="47" t="s">
        <v>174</v>
      </c>
      <c r="C491" s="1" t="s">
        <v>184</v>
      </c>
      <c r="D491" s="1" t="s">
        <v>223</v>
      </c>
      <c r="E491" s="1" t="s">
        <v>177</v>
      </c>
      <c r="F491" s="1" t="s">
        <v>178</v>
      </c>
      <c r="G491" s="161">
        <v>44208.608043981483</v>
      </c>
      <c r="H491" s="161">
        <v>44928</v>
      </c>
      <c r="I491" s="1" t="s">
        <v>179</v>
      </c>
      <c r="J491" s="175">
        <v>107210</v>
      </c>
      <c r="K491" s="175">
        <v>100009.96</v>
      </c>
      <c r="L491" s="175">
        <v>100839.7312946267</v>
      </c>
      <c r="M491" s="175">
        <v>107210</v>
      </c>
      <c r="N491" s="175">
        <v>94.058139440900007</v>
      </c>
      <c r="O491" s="184" t="s">
        <v>0</v>
      </c>
    </row>
    <row r="492" spans="2:15">
      <c r="B492" s="47" t="s">
        <v>174</v>
      </c>
      <c r="C492" s="1" t="s">
        <v>184</v>
      </c>
      <c r="D492" s="1" t="s">
        <v>223</v>
      </c>
      <c r="E492" s="1" t="s">
        <v>177</v>
      </c>
      <c r="F492" s="1" t="s">
        <v>178</v>
      </c>
      <c r="G492" s="161">
        <v>44210.54887731481</v>
      </c>
      <c r="H492" s="161">
        <v>44939</v>
      </c>
      <c r="I492" s="1" t="s">
        <v>179</v>
      </c>
      <c r="J492" s="175">
        <v>107300</v>
      </c>
      <c r="K492" s="175">
        <v>100009.96</v>
      </c>
      <c r="L492" s="175">
        <v>100809.4469509279</v>
      </c>
      <c r="M492" s="175">
        <v>107300</v>
      </c>
      <c r="N492" s="175">
        <v>93.951022321500005</v>
      </c>
      <c r="O492" s="184" t="s">
        <v>0</v>
      </c>
    </row>
    <row r="493" spans="2:15">
      <c r="B493" s="47" t="s">
        <v>174</v>
      </c>
      <c r="C493" s="1" t="s">
        <v>184</v>
      </c>
      <c r="D493" s="1" t="s">
        <v>223</v>
      </c>
      <c r="E493" s="1" t="s">
        <v>177</v>
      </c>
      <c r="F493" s="1" t="s">
        <v>178</v>
      </c>
      <c r="G493" s="161">
        <v>44210.54923611111</v>
      </c>
      <c r="H493" s="161">
        <v>44939</v>
      </c>
      <c r="I493" s="1" t="s">
        <v>179</v>
      </c>
      <c r="J493" s="175">
        <v>107300</v>
      </c>
      <c r="K493" s="175">
        <v>100009.96</v>
      </c>
      <c r="L493" s="175">
        <v>100809.4469509279</v>
      </c>
      <c r="M493" s="175">
        <v>107300</v>
      </c>
      <c r="N493" s="175">
        <v>93.951022321500005</v>
      </c>
      <c r="O493" s="184" t="s">
        <v>0</v>
      </c>
    </row>
    <row r="494" spans="2:15">
      <c r="B494" s="47" t="s">
        <v>174</v>
      </c>
      <c r="C494" s="1" t="s">
        <v>184</v>
      </c>
      <c r="D494" s="1" t="s">
        <v>223</v>
      </c>
      <c r="E494" s="1" t="s">
        <v>177</v>
      </c>
      <c r="F494" s="1" t="s">
        <v>178</v>
      </c>
      <c r="G494" s="161">
        <v>44210.549710648149</v>
      </c>
      <c r="H494" s="161">
        <v>44939</v>
      </c>
      <c r="I494" s="1" t="s">
        <v>179</v>
      </c>
      <c r="J494" s="175">
        <v>107300</v>
      </c>
      <c r="K494" s="175">
        <v>100009.96</v>
      </c>
      <c r="L494" s="175">
        <v>100809.4469509279</v>
      </c>
      <c r="M494" s="175">
        <v>107300</v>
      </c>
      <c r="N494" s="175">
        <v>93.951022321500005</v>
      </c>
      <c r="O494" s="184" t="s">
        <v>0</v>
      </c>
    </row>
    <row r="495" spans="2:15">
      <c r="B495" s="47" t="s">
        <v>174</v>
      </c>
      <c r="C495" s="1" t="s">
        <v>184</v>
      </c>
      <c r="D495" s="1" t="s">
        <v>223</v>
      </c>
      <c r="E495" s="1" t="s">
        <v>177</v>
      </c>
      <c r="F495" s="1" t="s">
        <v>178</v>
      </c>
      <c r="G495" s="161">
        <v>44210.549976851849</v>
      </c>
      <c r="H495" s="161">
        <v>44939</v>
      </c>
      <c r="I495" s="1" t="s">
        <v>179</v>
      </c>
      <c r="J495" s="175">
        <v>107300</v>
      </c>
      <c r="K495" s="175">
        <v>100009.96</v>
      </c>
      <c r="L495" s="175">
        <v>100809.4469509279</v>
      </c>
      <c r="M495" s="175">
        <v>107300</v>
      </c>
      <c r="N495" s="175">
        <v>93.951022321500005</v>
      </c>
      <c r="O495" s="184" t="s">
        <v>0</v>
      </c>
    </row>
    <row r="496" spans="2:15">
      <c r="B496" s="47" t="s">
        <v>174</v>
      </c>
      <c r="C496" s="1" t="s">
        <v>184</v>
      </c>
      <c r="D496" s="1" t="s">
        <v>223</v>
      </c>
      <c r="E496" s="1" t="s">
        <v>177</v>
      </c>
      <c r="F496" s="1" t="s">
        <v>178</v>
      </c>
      <c r="G496" s="161">
        <v>44210.550277777773</v>
      </c>
      <c r="H496" s="161">
        <v>44939</v>
      </c>
      <c r="I496" s="1" t="s">
        <v>179</v>
      </c>
      <c r="J496" s="175">
        <v>107300</v>
      </c>
      <c r="K496" s="175">
        <v>100009.96</v>
      </c>
      <c r="L496" s="175">
        <v>100809.4469509279</v>
      </c>
      <c r="M496" s="175">
        <v>107300</v>
      </c>
      <c r="N496" s="175">
        <v>93.951022321500005</v>
      </c>
      <c r="O496" s="184" t="s">
        <v>0</v>
      </c>
    </row>
    <row r="497" spans="2:15">
      <c r="B497" s="47" t="s">
        <v>174</v>
      </c>
      <c r="C497" s="1" t="s">
        <v>184</v>
      </c>
      <c r="D497" s="1" t="s">
        <v>223</v>
      </c>
      <c r="E497" s="1" t="s">
        <v>177</v>
      </c>
      <c r="F497" s="1" t="s">
        <v>178</v>
      </c>
      <c r="G497" s="161">
        <v>44228.458761574075</v>
      </c>
      <c r="H497" s="161">
        <v>44939</v>
      </c>
      <c r="I497" s="1" t="s">
        <v>179</v>
      </c>
      <c r="J497" s="175">
        <v>53650</v>
      </c>
      <c r="K497" s="175">
        <v>50094.67</v>
      </c>
      <c r="L497" s="175">
        <v>50404.723475464001</v>
      </c>
      <c r="M497" s="175">
        <v>53650</v>
      </c>
      <c r="N497" s="175">
        <v>93.951022321500005</v>
      </c>
      <c r="O497" s="184" t="s">
        <v>0</v>
      </c>
    </row>
    <row r="498" spans="2:15">
      <c r="B498" s="47" t="s">
        <v>174</v>
      </c>
      <c r="C498" s="1" t="s">
        <v>184</v>
      </c>
      <c r="D498" s="1" t="s">
        <v>223</v>
      </c>
      <c r="E498" s="1" t="s">
        <v>177</v>
      </c>
      <c r="F498" s="1" t="s">
        <v>178</v>
      </c>
      <c r="G498" s="161">
        <v>44228.461273148154</v>
      </c>
      <c r="H498" s="161">
        <v>44939</v>
      </c>
      <c r="I498" s="1" t="s">
        <v>179</v>
      </c>
      <c r="J498" s="175">
        <v>107300</v>
      </c>
      <c r="K498" s="175">
        <v>100189.28</v>
      </c>
      <c r="L498" s="175">
        <v>100809.4301477245</v>
      </c>
      <c r="M498" s="175">
        <v>107300</v>
      </c>
      <c r="N498" s="175">
        <v>93.951006661400001</v>
      </c>
      <c r="O498" s="184" t="s">
        <v>0</v>
      </c>
    </row>
    <row r="499" spans="2:15">
      <c r="B499" s="47" t="s">
        <v>174</v>
      </c>
      <c r="C499" s="1" t="s">
        <v>185</v>
      </c>
      <c r="D499" s="1" t="s">
        <v>223</v>
      </c>
      <c r="E499" s="1" t="s">
        <v>177</v>
      </c>
      <c r="F499" s="1" t="s">
        <v>178</v>
      </c>
      <c r="G499" s="161">
        <v>44062.605254629627</v>
      </c>
      <c r="H499" s="161">
        <v>44767</v>
      </c>
      <c r="I499" s="1" t="s">
        <v>179</v>
      </c>
      <c r="J499" s="175">
        <v>53950.73</v>
      </c>
      <c r="K499" s="175">
        <v>50000</v>
      </c>
      <c r="L499" s="175">
        <v>49995.663755438603</v>
      </c>
      <c r="M499" s="175">
        <v>53950.73</v>
      </c>
      <c r="N499" s="175">
        <v>92.669114496600002</v>
      </c>
      <c r="O499" s="184" t="s">
        <v>0</v>
      </c>
    </row>
    <row r="500" spans="2:15">
      <c r="B500" s="47" t="s">
        <v>213</v>
      </c>
      <c r="C500" s="1" t="s">
        <v>185</v>
      </c>
      <c r="D500" s="1" t="s">
        <v>223</v>
      </c>
      <c r="E500" s="1" t="s">
        <v>177</v>
      </c>
      <c r="F500" s="1" t="s">
        <v>178</v>
      </c>
      <c r="G500" s="161">
        <v>44110.488356481488</v>
      </c>
      <c r="H500" s="161">
        <v>44883</v>
      </c>
      <c r="I500" s="1" t="s">
        <v>179</v>
      </c>
      <c r="J500" s="175">
        <v>233408.2</v>
      </c>
      <c r="K500" s="175">
        <v>217099.99</v>
      </c>
      <c r="L500" s="175">
        <v>206678.3285043262</v>
      </c>
      <c r="M500" s="175">
        <v>233408.2</v>
      </c>
      <c r="N500" s="175">
        <v>88.548015238700003</v>
      </c>
      <c r="O500" s="184" t="s">
        <v>218</v>
      </c>
    </row>
    <row r="501" spans="2:15">
      <c r="B501" s="47" t="s">
        <v>174</v>
      </c>
      <c r="C501" s="1" t="s">
        <v>186</v>
      </c>
      <c r="D501" s="1" t="s">
        <v>223</v>
      </c>
      <c r="E501" s="1"/>
      <c r="F501" s="1"/>
      <c r="G501" s="161">
        <v>44291.636076388888</v>
      </c>
      <c r="H501" s="161">
        <v>46111</v>
      </c>
      <c r="I501" s="1" t="s">
        <v>179</v>
      </c>
      <c r="J501" s="175">
        <v>127500</v>
      </c>
      <c r="K501" s="175">
        <v>100074.86</v>
      </c>
      <c r="L501" s="175">
        <v>100060.24044932341</v>
      </c>
      <c r="M501" s="175">
        <v>127500</v>
      </c>
      <c r="N501" s="175">
        <v>78.478619960299994</v>
      </c>
      <c r="O501" s="184" t="s">
        <v>0</v>
      </c>
    </row>
    <row r="502" spans="2:15">
      <c r="B502" s="47" t="s">
        <v>174</v>
      </c>
      <c r="C502" s="1" t="s">
        <v>186</v>
      </c>
      <c r="D502" s="1" t="s">
        <v>223</v>
      </c>
      <c r="E502" s="1"/>
      <c r="F502" s="1"/>
      <c r="G502" s="161">
        <v>44291.636643518519</v>
      </c>
      <c r="H502" s="161">
        <v>46111</v>
      </c>
      <c r="I502" s="1" t="s">
        <v>179</v>
      </c>
      <c r="J502" s="175">
        <v>127500</v>
      </c>
      <c r="K502" s="175">
        <v>100074.86</v>
      </c>
      <c r="L502" s="175">
        <v>100060.24044932341</v>
      </c>
      <c r="M502" s="175">
        <v>127500</v>
      </c>
      <c r="N502" s="175">
        <v>78.478619960299994</v>
      </c>
      <c r="O502" s="184" t="s">
        <v>0</v>
      </c>
    </row>
    <row r="503" spans="2:15">
      <c r="B503" s="47" t="s">
        <v>174</v>
      </c>
      <c r="C503" s="1" t="s">
        <v>186</v>
      </c>
      <c r="D503" s="1" t="s">
        <v>223</v>
      </c>
      <c r="E503" s="1"/>
      <c r="F503" s="1"/>
      <c r="G503" s="161">
        <v>44291.637060185189</v>
      </c>
      <c r="H503" s="161">
        <v>46111</v>
      </c>
      <c r="I503" s="1" t="s">
        <v>179</v>
      </c>
      <c r="J503" s="175">
        <v>127500</v>
      </c>
      <c r="K503" s="175">
        <v>100074.86</v>
      </c>
      <c r="L503" s="175">
        <v>100060.24044932341</v>
      </c>
      <c r="M503" s="175">
        <v>127500</v>
      </c>
      <c r="N503" s="175">
        <v>78.478619960299994</v>
      </c>
      <c r="O503" s="184" t="s">
        <v>0</v>
      </c>
    </row>
    <row r="504" spans="2:15">
      <c r="B504" s="47" t="s">
        <v>213</v>
      </c>
      <c r="C504" s="1" t="s">
        <v>186</v>
      </c>
      <c r="D504" s="1" t="s">
        <v>223</v>
      </c>
      <c r="E504" s="1"/>
      <c r="F504" s="1"/>
      <c r="G504" s="161">
        <v>44291.658495370371</v>
      </c>
      <c r="H504" s="161">
        <v>45924</v>
      </c>
      <c r="I504" s="1" t="s">
        <v>179</v>
      </c>
      <c r="J504" s="175">
        <v>31507.09</v>
      </c>
      <c r="K504" s="175">
        <v>25019.87</v>
      </c>
      <c r="L504" s="175">
        <v>25367.083428730199</v>
      </c>
      <c r="M504" s="175">
        <v>31507.09</v>
      </c>
      <c r="N504" s="175">
        <v>80.512301925499997</v>
      </c>
      <c r="O504" s="184" t="s">
        <v>0</v>
      </c>
    </row>
    <row r="505" spans="2:15">
      <c r="B505" s="47" t="s">
        <v>174</v>
      </c>
      <c r="C505" s="1" t="s">
        <v>186</v>
      </c>
      <c r="D505" s="1" t="s">
        <v>223</v>
      </c>
      <c r="E505" s="1"/>
      <c r="F505" s="1"/>
      <c r="G505" s="161">
        <v>44307.731898148151</v>
      </c>
      <c r="H505" s="161">
        <v>46132</v>
      </c>
      <c r="I505" s="1" t="s">
        <v>179</v>
      </c>
      <c r="J505" s="175">
        <v>127500</v>
      </c>
      <c r="K505" s="175">
        <v>100000</v>
      </c>
      <c r="L505" s="175">
        <v>101113.9587602604</v>
      </c>
      <c r="M505" s="175">
        <v>127500</v>
      </c>
      <c r="N505" s="175">
        <v>79.305065694299998</v>
      </c>
      <c r="O505" s="184" t="s">
        <v>0</v>
      </c>
    </row>
    <row r="506" spans="2:15">
      <c r="B506" s="47" t="s">
        <v>174</v>
      </c>
      <c r="C506" s="1" t="s">
        <v>186</v>
      </c>
      <c r="D506" s="1" t="s">
        <v>223</v>
      </c>
      <c r="E506" s="1"/>
      <c r="F506" s="1"/>
      <c r="G506" s="161">
        <v>44307.732407407406</v>
      </c>
      <c r="H506" s="161">
        <v>46132</v>
      </c>
      <c r="I506" s="1" t="s">
        <v>179</v>
      </c>
      <c r="J506" s="175">
        <v>127500</v>
      </c>
      <c r="K506" s="175">
        <v>100000</v>
      </c>
      <c r="L506" s="175">
        <v>101113.9587602604</v>
      </c>
      <c r="M506" s="175">
        <v>127500</v>
      </c>
      <c r="N506" s="175">
        <v>79.305065694299998</v>
      </c>
      <c r="O506" s="184" t="s">
        <v>0</v>
      </c>
    </row>
    <row r="507" spans="2:15">
      <c r="B507" s="47" t="s">
        <v>174</v>
      </c>
      <c r="C507" s="1" t="s">
        <v>186</v>
      </c>
      <c r="D507" s="1" t="s">
        <v>223</v>
      </c>
      <c r="E507" s="1"/>
      <c r="F507" s="1"/>
      <c r="G507" s="161">
        <v>44307.732858796298</v>
      </c>
      <c r="H507" s="161">
        <v>46132</v>
      </c>
      <c r="I507" s="1" t="s">
        <v>179</v>
      </c>
      <c r="J507" s="175">
        <v>127500</v>
      </c>
      <c r="K507" s="175">
        <v>100000</v>
      </c>
      <c r="L507" s="175">
        <v>101113.9587602604</v>
      </c>
      <c r="M507" s="175">
        <v>127500</v>
      </c>
      <c r="N507" s="175">
        <v>79.305065694299998</v>
      </c>
      <c r="O507" s="184" t="s">
        <v>0</v>
      </c>
    </row>
    <row r="508" spans="2:15">
      <c r="B508" s="47" t="s">
        <v>174</v>
      </c>
      <c r="C508" s="1" t="s">
        <v>186</v>
      </c>
      <c r="D508" s="1" t="s">
        <v>223</v>
      </c>
      <c r="E508" s="1"/>
      <c r="F508" s="1"/>
      <c r="G508" s="161">
        <v>44321.711388888893</v>
      </c>
      <c r="H508" s="161">
        <v>46146</v>
      </c>
      <c r="I508" s="1" t="s">
        <v>179</v>
      </c>
      <c r="J508" s="175">
        <v>127515.07</v>
      </c>
      <c r="K508" s="175">
        <v>100014.87</v>
      </c>
      <c r="L508" s="175">
        <v>100896.77675004709</v>
      </c>
      <c r="M508" s="175">
        <v>127515.07</v>
      </c>
      <c r="N508" s="175">
        <v>79.1253745538</v>
      </c>
      <c r="O508" s="184" t="s">
        <v>0</v>
      </c>
    </row>
    <row r="509" spans="2:15">
      <c r="B509" s="47" t="s">
        <v>174</v>
      </c>
      <c r="C509" s="1" t="s">
        <v>186</v>
      </c>
      <c r="D509" s="1" t="s">
        <v>223</v>
      </c>
      <c r="E509" s="1"/>
      <c r="F509" s="1"/>
      <c r="G509" s="161">
        <v>44321.712708333333</v>
      </c>
      <c r="H509" s="161">
        <v>46146</v>
      </c>
      <c r="I509" s="1" t="s">
        <v>179</v>
      </c>
      <c r="J509" s="175">
        <v>127515.07</v>
      </c>
      <c r="K509" s="175">
        <v>100014.87</v>
      </c>
      <c r="L509" s="175">
        <v>100896.77675004709</v>
      </c>
      <c r="M509" s="175">
        <v>127515.07</v>
      </c>
      <c r="N509" s="175">
        <v>79.1253745538</v>
      </c>
      <c r="O509" s="184" t="s">
        <v>0</v>
      </c>
    </row>
    <row r="510" spans="2:15">
      <c r="B510" s="47" t="s">
        <v>174</v>
      </c>
      <c r="C510" s="1" t="s">
        <v>186</v>
      </c>
      <c r="D510" s="1" t="s">
        <v>223</v>
      </c>
      <c r="E510" s="1"/>
      <c r="F510" s="1"/>
      <c r="G510" s="161">
        <v>44321.713055555556</v>
      </c>
      <c r="H510" s="161">
        <v>46146</v>
      </c>
      <c r="I510" s="1" t="s">
        <v>179</v>
      </c>
      <c r="J510" s="175">
        <v>127515.07</v>
      </c>
      <c r="K510" s="175">
        <v>100014.87</v>
      </c>
      <c r="L510" s="175">
        <v>100896.77675004709</v>
      </c>
      <c r="M510" s="175">
        <v>127515.07</v>
      </c>
      <c r="N510" s="175">
        <v>79.1253745538</v>
      </c>
      <c r="O510" s="184" t="s">
        <v>0</v>
      </c>
    </row>
    <row r="511" spans="2:15">
      <c r="B511" s="47" t="s">
        <v>174</v>
      </c>
      <c r="C511" s="1" t="s">
        <v>186</v>
      </c>
      <c r="D511" s="1" t="s">
        <v>223</v>
      </c>
      <c r="E511" s="1"/>
      <c r="F511" s="1"/>
      <c r="G511" s="161">
        <v>44321.715370370373</v>
      </c>
      <c r="H511" s="161">
        <v>46146</v>
      </c>
      <c r="I511" s="1" t="s">
        <v>179</v>
      </c>
      <c r="J511" s="175">
        <v>127515.07</v>
      </c>
      <c r="K511" s="175">
        <v>100014.87</v>
      </c>
      <c r="L511" s="175">
        <v>100896.77675004709</v>
      </c>
      <c r="M511" s="175">
        <v>127515.07</v>
      </c>
      <c r="N511" s="175">
        <v>79.1253745538</v>
      </c>
      <c r="O511" s="184" t="s">
        <v>0</v>
      </c>
    </row>
    <row r="512" spans="2:15">
      <c r="B512" s="47" t="s">
        <v>174</v>
      </c>
      <c r="C512" s="1" t="s">
        <v>186</v>
      </c>
      <c r="D512" s="1" t="s">
        <v>223</v>
      </c>
      <c r="E512" s="1"/>
      <c r="F512" s="1"/>
      <c r="G512" s="161">
        <v>44321.715960648151</v>
      </c>
      <c r="H512" s="161">
        <v>46146</v>
      </c>
      <c r="I512" s="1" t="s">
        <v>179</v>
      </c>
      <c r="J512" s="175">
        <v>127515.07</v>
      </c>
      <c r="K512" s="175">
        <v>100014.87</v>
      </c>
      <c r="L512" s="175">
        <v>100896.77675004709</v>
      </c>
      <c r="M512" s="175">
        <v>127515.07</v>
      </c>
      <c r="N512" s="175">
        <v>79.1253745538</v>
      </c>
      <c r="O512" s="184" t="s">
        <v>0</v>
      </c>
    </row>
    <row r="513" spans="2:15">
      <c r="B513" s="47" t="s">
        <v>174</v>
      </c>
      <c r="C513" s="1" t="s">
        <v>186</v>
      </c>
      <c r="D513" s="1" t="s">
        <v>223</v>
      </c>
      <c r="E513" s="1"/>
      <c r="F513" s="1"/>
      <c r="G513" s="161">
        <v>44321.716516203713</v>
      </c>
      <c r="H513" s="161">
        <v>46146</v>
      </c>
      <c r="I513" s="1" t="s">
        <v>179</v>
      </c>
      <c r="J513" s="175">
        <v>127515.07</v>
      </c>
      <c r="K513" s="175">
        <v>100014.87</v>
      </c>
      <c r="L513" s="175">
        <v>100896.77675004709</v>
      </c>
      <c r="M513" s="175">
        <v>127515.07</v>
      </c>
      <c r="N513" s="175">
        <v>79.1253745538</v>
      </c>
      <c r="O513" s="184" t="s">
        <v>0</v>
      </c>
    </row>
    <row r="514" spans="2:15">
      <c r="B514" s="47" t="s">
        <v>174</v>
      </c>
      <c r="C514" s="1" t="s">
        <v>186</v>
      </c>
      <c r="D514" s="1" t="s">
        <v>223</v>
      </c>
      <c r="E514" s="1"/>
      <c r="F514" s="1"/>
      <c r="G514" s="161">
        <v>44321.717372685191</v>
      </c>
      <c r="H514" s="161">
        <v>46146</v>
      </c>
      <c r="I514" s="1" t="s">
        <v>179</v>
      </c>
      <c r="J514" s="175">
        <v>127515.07</v>
      </c>
      <c r="K514" s="175">
        <v>100014.87</v>
      </c>
      <c r="L514" s="175">
        <v>100896.77675004709</v>
      </c>
      <c r="M514" s="175">
        <v>127515.07</v>
      </c>
      <c r="N514" s="175">
        <v>79.1253745538</v>
      </c>
      <c r="O514" s="184" t="s">
        <v>0</v>
      </c>
    </row>
    <row r="515" spans="2:15">
      <c r="B515" s="47" t="s">
        <v>174</v>
      </c>
      <c r="C515" s="1" t="s">
        <v>186</v>
      </c>
      <c r="D515" s="1" t="s">
        <v>223</v>
      </c>
      <c r="E515" s="1"/>
      <c r="F515" s="1"/>
      <c r="G515" s="161">
        <v>44321.736087962963</v>
      </c>
      <c r="H515" s="161">
        <v>46146</v>
      </c>
      <c r="I515" s="1" t="s">
        <v>179</v>
      </c>
      <c r="J515" s="175">
        <v>127500</v>
      </c>
      <c r="K515" s="175">
        <v>100000</v>
      </c>
      <c r="L515" s="175">
        <v>100896.5522689225</v>
      </c>
      <c r="M515" s="175">
        <v>127500</v>
      </c>
      <c r="N515" s="175">
        <v>79.134550799199999</v>
      </c>
      <c r="O515" s="184" t="s">
        <v>0</v>
      </c>
    </row>
    <row r="516" spans="2:15">
      <c r="B516" s="47" t="s">
        <v>174</v>
      </c>
      <c r="C516" s="1" t="s">
        <v>186</v>
      </c>
      <c r="D516" s="1" t="s">
        <v>223</v>
      </c>
      <c r="E516" s="1"/>
      <c r="F516" s="1"/>
      <c r="G516" s="161">
        <v>44321.736574074079</v>
      </c>
      <c r="H516" s="161">
        <v>46146</v>
      </c>
      <c r="I516" s="1" t="s">
        <v>179</v>
      </c>
      <c r="J516" s="175">
        <v>127500</v>
      </c>
      <c r="K516" s="175">
        <v>100000</v>
      </c>
      <c r="L516" s="175">
        <v>100896.5522689225</v>
      </c>
      <c r="M516" s="175">
        <v>127500</v>
      </c>
      <c r="N516" s="175">
        <v>79.134550799199999</v>
      </c>
      <c r="O516" s="184" t="s">
        <v>0</v>
      </c>
    </row>
    <row r="517" spans="2:15">
      <c r="B517" s="47" t="s">
        <v>174</v>
      </c>
      <c r="C517" s="1" t="s">
        <v>186</v>
      </c>
      <c r="D517" s="1" t="s">
        <v>223</v>
      </c>
      <c r="E517" s="1"/>
      <c r="F517" s="1"/>
      <c r="G517" s="161">
        <v>44321.736921296295</v>
      </c>
      <c r="H517" s="161">
        <v>46146</v>
      </c>
      <c r="I517" s="1" t="s">
        <v>179</v>
      </c>
      <c r="J517" s="175">
        <v>127500</v>
      </c>
      <c r="K517" s="175">
        <v>100000</v>
      </c>
      <c r="L517" s="175">
        <v>100896.5522689225</v>
      </c>
      <c r="M517" s="175">
        <v>127500</v>
      </c>
      <c r="N517" s="175">
        <v>79.134550799199999</v>
      </c>
      <c r="O517" s="184" t="s">
        <v>0</v>
      </c>
    </row>
    <row r="518" spans="2:15">
      <c r="B518" s="47" t="s">
        <v>174</v>
      </c>
      <c r="C518" s="1" t="s">
        <v>186</v>
      </c>
      <c r="D518" s="1" t="s">
        <v>223</v>
      </c>
      <c r="E518" s="1"/>
      <c r="F518" s="1"/>
      <c r="G518" s="161">
        <v>44321.737303240741</v>
      </c>
      <c r="H518" s="161">
        <v>46146</v>
      </c>
      <c r="I518" s="1" t="s">
        <v>179</v>
      </c>
      <c r="J518" s="175">
        <v>127500</v>
      </c>
      <c r="K518" s="175">
        <v>100000</v>
      </c>
      <c r="L518" s="175">
        <v>100896.5522689225</v>
      </c>
      <c r="M518" s="175">
        <v>127500</v>
      </c>
      <c r="N518" s="175">
        <v>79.134550799199999</v>
      </c>
      <c r="O518" s="184" t="s">
        <v>0</v>
      </c>
    </row>
    <row r="519" spans="2:15">
      <c r="B519" s="47" t="s">
        <v>174</v>
      </c>
      <c r="C519" s="1" t="s">
        <v>186</v>
      </c>
      <c r="D519" s="1" t="s">
        <v>223</v>
      </c>
      <c r="E519" s="1"/>
      <c r="F519" s="1"/>
      <c r="G519" s="161">
        <v>44321.737731481488</v>
      </c>
      <c r="H519" s="161">
        <v>46146</v>
      </c>
      <c r="I519" s="1" t="s">
        <v>179</v>
      </c>
      <c r="J519" s="175">
        <v>127500</v>
      </c>
      <c r="K519" s="175">
        <v>100000</v>
      </c>
      <c r="L519" s="175">
        <v>100896.5522689225</v>
      </c>
      <c r="M519" s="175">
        <v>127500</v>
      </c>
      <c r="N519" s="175">
        <v>79.134550799199999</v>
      </c>
      <c r="O519" s="184" t="s">
        <v>0</v>
      </c>
    </row>
    <row r="520" spans="2:15">
      <c r="B520" s="47" t="s">
        <v>174</v>
      </c>
      <c r="C520" s="1" t="s">
        <v>186</v>
      </c>
      <c r="D520" s="1" t="s">
        <v>223</v>
      </c>
      <c r="E520" s="1"/>
      <c r="F520" s="1"/>
      <c r="G520" s="161">
        <v>44326.700914351852</v>
      </c>
      <c r="H520" s="161">
        <v>46153</v>
      </c>
      <c r="I520" s="1" t="s">
        <v>179</v>
      </c>
      <c r="J520" s="175">
        <v>127530.14</v>
      </c>
      <c r="K520" s="175">
        <v>100000</v>
      </c>
      <c r="L520" s="175">
        <v>103509.6375416338</v>
      </c>
      <c r="M520" s="175">
        <v>127530.14</v>
      </c>
      <c r="N520" s="175">
        <v>81.164842712199999</v>
      </c>
      <c r="O520" s="184" t="s">
        <v>0</v>
      </c>
    </row>
    <row r="521" spans="2:15">
      <c r="B521" s="47" t="s">
        <v>174</v>
      </c>
      <c r="C521" s="1" t="s">
        <v>186</v>
      </c>
      <c r="D521" s="1" t="s">
        <v>223</v>
      </c>
      <c r="E521" s="1"/>
      <c r="F521" s="1"/>
      <c r="G521" s="161">
        <v>44326.701145833329</v>
      </c>
      <c r="H521" s="161">
        <v>46153</v>
      </c>
      <c r="I521" s="1" t="s">
        <v>179</v>
      </c>
      <c r="J521" s="175">
        <v>127530.14</v>
      </c>
      <c r="K521" s="175">
        <v>100000</v>
      </c>
      <c r="L521" s="175">
        <v>103509.6375416338</v>
      </c>
      <c r="M521" s="175">
        <v>127530.14</v>
      </c>
      <c r="N521" s="175">
        <v>81.164842712199999</v>
      </c>
      <c r="O521" s="184" t="s">
        <v>0</v>
      </c>
    </row>
    <row r="522" spans="2:15">
      <c r="B522" s="47" t="s">
        <v>174</v>
      </c>
      <c r="C522" s="1" t="s">
        <v>186</v>
      </c>
      <c r="D522" s="1" t="s">
        <v>223</v>
      </c>
      <c r="E522" s="1"/>
      <c r="F522" s="1"/>
      <c r="G522" s="161">
        <v>44326.70141203703</v>
      </c>
      <c r="H522" s="161">
        <v>46153</v>
      </c>
      <c r="I522" s="1" t="s">
        <v>179</v>
      </c>
      <c r="J522" s="175">
        <v>127530.14</v>
      </c>
      <c r="K522" s="175">
        <v>100000</v>
      </c>
      <c r="L522" s="175">
        <v>103509.6375416338</v>
      </c>
      <c r="M522" s="175">
        <v>127530.14</v>
      </c>
      <c r="N522" s="175">
        <v>81.164842712199999</v>
      </c>
      <c r="O522" s="184" t="s">
        <v>0</v>
      </c>
    </row>
    <row r="523" spans="2:15">
      <c r="B523" s="47" t="s">
        <v>174</v>
      </c>
      <c r="C523" s="1" t="s">
        <v>186</v>
      </c>
      <c r="D523" s="1" t="s">
        <v>223</v>
      </c>
      <c r="E523" s="1"/>
      <c r="F523" s="1"/>
      <c r="G523" s="161">
        <v>44326.701759259253</v>
      </c>
      <c r="H523" s="161">
        <v>46153</v>
      </c>
      <c r="I523" s="1" t="s">
        <v>179</v>
      </c>
      <c r="J523" s="175">
        <v>127530.14</v>
      </c>
      <c r="K523" s="175">
        <v>100000</v>
      </c>
      <c r="L523" s="175">
        <v>103509.6375416338</v>
      </c>
      <c r="M523" s="175">
        <v>127530.14</v>
      </c>
      <c r="N523" s="175">
        <v>81.164842712199999</v>
      </c>
      <c r="O523" s="184" t="s">
        <v>0</v>
      </c>
    </row>
    <row r="524" spans="2:15">
      <c r="B524" s="47" t="s">
        <v>174</v>
      </c>
      <c r="C524" s="1" t="s">
        <v>186</v>
      </c>
      <c r="D524" s="1" t="s">
        <v>223</v>
      </c>
      <c r="E524" s="1"/>
      <c r="F524" s="1"/>
      <c r="G524" s="161">
        <v>44326.702048611107</v>
      </c>
      <c r="H524" s="161">
        <v>46153</v>
      </c>
      <c r="I524" s="1" t="s">
        <v>179</v>
      </c>
      <c r="J524" s="175">
        <v>127530.14</v>
      </c>
      <c r="K524" s="175">
        <v>100000</v>
      </c>
      <c r="L524" s="175">
        <v>103509.6375416338</v>
      </c>
      <c r="M524" s="175">
        <v>127530.14</v>
      </c>
      <c r="N524" s="175">
        <v>81.164842712199999</v>
      </c>
      <c r="O524" s="184" t="s">
        <v>0</v>
      </c>
    </row>
    <row r="525" spans="2:15">
      <c r="B525" s="47" t="s">
        <v>174</v>
      </c>
      <c r="C525" s="1" t="s">
        <v>186</v>
      </c>
      <c r="D525" s="1" t="s">
        <v>223</v>
      </c>
      <c r="E525" s="1"/>
      <c r="F525" s="1"/>
      <c r="G525" s="161">
        <v>44355.556412037033</v>
      </c>
      <c r="H525" s="161">
        <v>46111</v>
      </c>
      <c r="I525" s="1" t="s">
        <v>179</v>
      </c>
      <c r="J525" s="175">
        <v>127500</v>
      </c>
      <c r="K525" s="175">
        <v>101041.65</v>
      </c>
      <c r="L525" s="175">
        <v>100063.36046797859</v>
      </c>
      <c r="M525" s="175">
        <v>127500</v>
      </c>
      <c r="N525" s="175">
        <v>78.4810670337</v>
      </c>
      <c r="O525" s="184" t="s">
        <v>0</v>
      </c>
    </row>
    <row r="526" spans="2:15">
      <c r="B526" s="47" t="s">
        <v>174</v>
      </c>
      <c r="C526" s="1" t="s">
        <v>186</v>
      </c>
      <c r="D526" s="1" t="s">
        <v>223</v>
      </c>
      <c r="E526" s="1"/>
      <c r="F526" s="1"/>
      <c r="G526" s="161">
        <v>44369.512581018513</v>
      </c>
      <c r="H526" s="161">
        <v>46111</v>
      </c>
      <c r="I526" s="1" t="s">
        <v>179</v>
      </c>
      <c r="J526" s="175">
        <v>127500</v>
      </c>
      <c r="K526" s="175">
        <v>101253.56</v>
      </c>
      <c r="L526" s="175">
        <v>100063.36046797859</v>
      </c>
      <c r="M526" s="175">
        <v>127500</v>
      </c>
      <c r="N526" s="175">
        <v>78.4810670337</v>
      </c>
      <c r="O526" s="184" t="s">
        <v>0</v>
      </c>
    </row>
    <row r="527" spans="2:15">
      <c r="B527" s="47" t="s">
        <v>174</v>
      </c>
      <c r="C527" s="1" t="s">
        <v>186</v>
      </c>
      <c r="D527" s="1" t="s">
        <v>223</v>
      </c>
      <c r="E527" s="1"/>
      <c r="F527" s="1"/>
      <c r="G527" s="161">
        <v>44370.42659722222</v>
      </c>
      <c r="H527" s="161">
        <v>46132</v>
      </c>
      <c r="I527" s="1" t="s">
        <v>179</v>
      </c>
      <c r="J527" s="175">
        <v>127500</v>
      </c>
      <c r="K527" s="175">
        <v>100947.44</v>
      </c>
      <c r="L527" s="175">
        <v>101113.9587602604</v>
      </c>
      <c r="M527" s="175">
        <v>127500</v>
      </c>
      <c r="N527" s="175">
        <v>79.305065694299998</v>
      </c>
      <c r="O527" s="184" t="s">
        <v>0</v>
      </c>
    </row>
    <row r="528" spans="2:15">
      <c r="B528" s="47" t="s">
        <v>174</v>
      </c>
      <c r="C528" s="1" t="s">
        <v>186</v>
      </c>
      <c r="D528" s="1" t="s">
        <v>223</v>
      </c>
      <c r="E528" s="1"/>
      <c r="F528" s="1"/>
      <c r="G528" s="161">
        <v>44370.426620370374</v>
      </c>
      <c r="H528" s="161">
        <v>46132</v>
      </c>
      <c r="I528" s="1" t="s">
        <v>179</v>
      </c>
      <c r="J528" s="175">
        <v>127500</v>
      </c>
      <c r="K528" s="175">
        <v>100947.44</v>
      </c>
      <c r="L528" s="175">
        <v>101113.9587602604</v>
      </c>
      <c r="M528" s="175">
        <v>127500</v>
      </c>
      <c r="N528" s="175">
        <v>79.305065694299998</v>
      </c>
      <c r="O528" s="184" t="s">
        <v>0</v>
      </c>
    </row>
    <row r="529" spans="2:15">
      <c r="B529" s="47" t="s">
        <v>214</v>
      </c>
      <c r="C529" s="1" t="s">
        <v>186</v>
      </c>
      <c r="D529" s="1" t="s">
        <v>223</v>
      </c>
      <c r="E529" s="1"/>
      <c r="F529" s="1"/>
      <c r="G529" s="161">
        <v>44375.688784722217</v>
      </c>
      <c r="H529" s="161">
        <v>46659</v>
      </c>
      <c r="I529" s="1" t="s">
        <v>179</v>
      </c>
      <c r="J529" s="175">
        <v>20851.27</v>
      </c>
      <c r="K529" s="175">
        <v>15219.45</v>
      </c>
      <c r="L529" s="175">
        <v>15229.212673476801</v>
      </c>
      <c r="M529" s="175">
        <v>20851.27</v>
      </c>
      <c r="N529" s="175">
        <v>73.037338605599999</v>
      </c>
      <c r="O529" s="184" t="s">
        <v>0</v>
      </c>
    </row>
    <row r="530" spans="2:15">
      <c r="B530" s="47" t="s">
        <v>213</v>
      </c>
      <c r="C530" s="1" t="s">
        <v>186</v>
      </c>
      <c r="D530" s="1" t="s">
        <v>223</v>
      </c>
      <c r="E530" s="1"/>
      <c r="F530" s="1"/>
      <c r="G530" s="161">
        <v>44375.690578703696</v>
      </c>
      <c r="H530" s="161">
        <v>45139</v>
      </c>
      <c r="I530" s="1" t="s">
        <v>179</v>
      </c>
      <c r="J530" s="175">
        <v>2347.7600000000002</v>
      </c>
      <c r="K530" s="175">
        <v>2023.35</v>
      </c>
      <c r="L530" s="175">
        <v>2025.0134402901999</v>
      </c>
      <c r="M530" s="175">
        <v>2347.7600000000002</v>
      </c>
      <c r="N530" s="175">
        <v>86.253000318999995</v>
      </c>
      <c r="O530" s="184" t="s">
        <v>0</v>
      </c>
    </row>
    <row r="531" spans="2:15">
      <c r="B531" s="47" t="s">
        <v>174</v>
      </c>
      <c r="C531" s="1" t="s">
        <v>186</v>
      </c>
      <c r="D531" s="1" t="s">
        <v>223</v>
      </c>
      <c r="E531" s="1"/>
      <c r="F531" s="1"/>
      <c r="G531" s="161">
        <v>44375.753657407404</v>
      </c>
      <c r="H531" s="161">
        <v>46097</v>
      </c>
      <c r="I531" s="1" t="s">
        <v>179</v>
      </c>
      <c r="J531" s="175">
        <v>31539.72</v>
      </c>
      <c r="K531" s="175">
        <v>25053.35</v>
      </c>
      <c r="L531" s="175">
        <v>25079.550112614201</v>
      </c>
      <c r="M531" s="175">
        <v>31539.72</v>
      </c>
      <c r="N531" s="175">
        <v>79.517351810999997</v>
      </c>
      <c r="O531" s="184" t="s">
        <v>0</v>
      </c>
    </row>
    <row r="532" spans="2:15">
      <c r="B532" s="47" t="s">
        <v>174</v>
      </c>
      <c r="C532" s="1" t="s">
        <v>186</v>
      </c>
      <c r="D532" s="1" t="s">
        <v>223</v>
      </c>
      <c r="E532" s="1"/>
      <c r="F532" s="1"/>
      <c r="G532" s="161">
        <v>44376.545347222214</v>
      </c>
      <c r="H532" s="161">
        <v>44739</v>
      </c>
      <c r="I532" s="1" t="s">
        <v>179</v>
      </c>
      <c r="J532" s="175">
        <v>24490.92</v>
      </c>
      <c r="K532" s="175">
        <v>24001.86</v>
      </c>
      <c r="L532" s="175">
        <v>23508.194471855699</v>
      </c>
      <c r="M532" s="175">
        <v>24490.92</v>
      </c>
      <c r="N532" s="175">
        <v>95.987388272299995</v>
      </c>
      <c r="O532" s="184" t="s">
        <v>0</v>
      </c>
    </row>
    <row r="533" spans="2:15">
      <c r="B533" s="47" t="s">
        <v>174</v>
      </c>
      <c r="C533" s="1" t="s">
        <v>186</v>
      </c>
      <c r="D533" s="1" t="s">
        <v>223</v>
      </c>
      <c r="E533" s="1"/>
      <c r="F533" s="1"/>
      <c r="G533" s="161">
        <v>44378.683437500003</v>
      </c>
      <c r="H533" s="161">
        <v>46146</v>
      </c>
      <c r="I533" s="1" t="s">
        <v>179</v>
      </c>
      <c r="J533" s="175">
        <v>127515.07</v>
      </c>
      <c r="K533" s="175">
        <v>100873.79</v>
      </c>
      <c r="L533" s="175">
        <v>100903.6816863787</v>
      </c>
      <c r="M533" s="175">
        <v>127515.07</v>
      </c>
      <c r="N533" s="175">
        <v>79.130789550100005</v>
      </c>
      <c r="O533" s="184" t="s">
        <v>0</v>
      </c>
    </row>
    <row r="534" spans="2:15">
      <c r="B534" s="47" t="s">
        <v>174</v>
      </c>
      <c r="C534" s="1" t="s">
        <v>186</v>
      </c>
      <c r="D534" s="1" t="s">
        <v>223</v>
      </c>
      <c r="E534" s="1"/>
      <c r="F534" s="1"/>
      <c r="G534" s="161">
        <v>44386.493773148148</v>
      </c>
      <c r="H534" s="161">
        <v>46146</v>
      </c>
      <c r="I534" s="1" t="s">
        <v>179</v>
      </c>
      <c r="J534" s="175">
        <v>127515.07</v>
      </c>
      <c r="K534" s="175">
        <v>100993.82</v>
      </c>
      <c r="L534" s="175">
        <v>100903.6816863787</v>
      </c>
      <c r="M534" s="175">
        <v>127515.07</v>
      </c>
      <c r="N534" s="175">
        <v>79.130789550100005</v>
      </c>
      <c r="O534" s="184" t="s">
        <v>0</v>
      </c>
    </row>
    <row r="535" spans="2:15">
      <c r="B535" s="47" t="s">
        <v>174</v>
      </c>
      <c r="C535" s="1" t="s">
        <v>186</v>
      </c>
      <c r="D535" s="1" t="s">
        <v>223</v>
      </c>
      <c r="E535" s="1"/>
      <c r="F535" s="1"/>
      <c r="G535" s="161">
        <v>44386.497326388897</v>
      </c>
      <c r="H535" s="161">
        <v>46146</v>
      </c>
      <c r="I535" s="1" t="s">
        <v>179</v>
      </c>
      <c r="J535" s="175">
        <v>127515.07</v>
      </c>
      <c r="K535" s="175">
        <v>100993.82</v>
      </c>
      <c r="L535" s="175">
        <v>100903.6816863787</v>
      </c>
      <c r="M535" s="175">
        <v>127515.07</v>
      </c>
      <c r="N535" s="175">
        <v>79.130789550100005</v>
      </c>
      <c r="O535" s="184" t="s">
        <v>0</v>
      </c>
    </row>
    <row r="536" spans="2:15">
      <c r="B536" s="47" t="s">
        <v>174</v>
      </c>
      <c r="C536" s="1" t="s">
        <v>186</v>
      </c>
      <c r="D536" s="1" t="s">
        <v>223</v>
      </c>
      <c r="E536" s="1"/>
      <c r="F536" s="1"/>
      <c r="G536" s="161">
        <v>44418.622557870374</v>
      </c>
      <c r="H536" s="161">
        <v>44967</v>
      </c>
      <c r="I536" s="1" t="s">
        <v>179</v>
      </c>
      <c r="J536" s="175">
        <v>104897.26</v>
      </c>
      <c r="K536" s="175">
        <v>100009</v>
      </c>
      <c r="L536" s="175">
        <v>100471.17888961791</v>
      </c>
      <c r="M536" s="175">
        <v>104897.26</v>
      </c>
      <c r="N536" s="175">
        <v>95.780556031299994</v>
      </c>
      <c r="O536" s="184" t="s">
        <v>0</v>
      </c>
    </row>
    <row r="537" spans="2:15">
      <c r="B537" s="47" t="s">
        <v>174</v>
      </c>
      <c r="C537" s="1" t="s">
        <v>186</v>
      </c>
      <c r="D537" s="1" t="s">
        <v>223</v>
      </c>
      <c r="E537" s="1"/>
      <c r="F537" s="1"/>
      <c r="G537" s="161">
        <v>44418.62332175926</v>
      </c>
      <c r="H537" s="161">
        <v>44967</v>
      </c>
      <c r="I537" s="1" t="s">
        <v>179</v>
      </c>
      <c r="J537" s="175">
        <v>104897.26</v>
      </c>
      <c r="K537" s="175">
        <v>100009</v>
      </c>
      <c r="L537" s="175">
        <v>100471.17888961791</v>
      </c>
      <c r="M537" s="175">
        <v>104897.26</v>
      </c>
      <c r="N537" s="175">
        <v>95.780556031299994</v>
      </c>
      <c r="O537" s="184" t="s">
        <v>0</v>
      </c>
    </row>
    <row r="538" spans="2:15">
      <c r="B538" s="47" t="s">
        <v>174</v>
      </c>
      <c r="C538" s="1" t="s">
        <v>186</v>
      </c>
      <c r="D538" s="1" t="s">
        <v>223</v>
      </c>
      <c r="E538" s="1"/>
      <c r="F538" s="1"/>
      <c r="G538" s="161">
        <v>44418.623344907406</v>
      </c>
      <c r="H538" s="161">
        <v>44967</v>
      </c>
      <c r="I538" s="1" t="s">
        <v>179</v>
      </c>
      <c r="J538" s="175">
        <v>104897.26</v>
      </c>
      <c r="K538" s="175">
        <v>100009</v>
      </c>
      <c r="L538" s="175">
        <v>100471.17888961791</v>
      </c>
      <c r="M538" s="175">
        <v>104897.26</v>
      </c>
      <c r="N538" s="175">
        <v>95.780556031299994</v>
      </c>
      <c r="O538" s="184" t="s">
        <v>0</v>
      </c>
    </row>
    <row r="539" spans="2:15">
      <c r="B539" s="47" t="s">
        <v>174</v>
      </c>
      <c r="C539" s="1" t="s">
        <v>186</v>
      </c>
      <c r="D539" s="1" t="s">
        <v>223</v>
      </c>
      <c r="E539" s="1"/>
      <c r="F539" s="1"/>
      <c r="G539" s="161">
        <v>44418.623356481483</v>
      </c>
      <c r="H539" s="161">
        <v>44967</v>
      </c>
      <c r="I539" s="1" t="s">
        <v>179</v>
      </c>
      <c r="J539" s="175">
        <v>104897.26</v>
      </c>
      <c r="K539" s="175">
        <v>100009</v>
      </c>
      <c r="L539" s="175">
        <v>100471.17888961791</v>
      </c>
      <c r="M539" s="175">
        <v>104897.26</v>
      </c>
      <c r="N539" s="175">
        <v>95.780556031299994</v>
      </c>
      <c r="O539" s="184" t="s">
        <v>0</v>
      </c>
    </row>
    <row r="540" spans="2:15">
      <c r="B540" s="47" t="s">
        <v>174</v>
      </c>
      <c r="C540" s="1" t="s">
        <v>186</v>
      </c>
      <c r="D540" s="1" t="s">
        <v>223</v>
      </c>
      <c r="E540" s="1"/>
      <c r="F540" s="1"/>
      <c r="G540" s="161">
        <v>44418.623368055552</v>
      </c>
      <c r="H540" s="161">
        <v>44967</v>
      </c>
      <c r="I540" s="1" t="s">
        <v>179</v>
      </c>
      <c r="J540" s="175">
        <v>104897.26</v>
      </c>
      <c r="K540" s="175">
        <v>100009</v>
      </c>
      <c r="L540" s="175">
        <v>100471.17888961791</v>
      </c>
      <c r="M540" s="175">
        <v>104897.26</v>
      </c>
      <c r="N540" s="175">
        <v>95.780556031299994</v>
      </c>
      <c r="O540" s="184" t="s">
        <v>0</v>
      </c>
    </row>
    <row r="541" spans="2:15">
      <c r="B541" s="47" t="s">
        <v>174</v>
      </c>
      <c r="C541" s="1" t="s">
        <v>186</v>
      </c>
      <c r="D541" s="1" t="s">
        <v>223</v>
      </c>
      <c r="E541" s="1"/>
      <c r="F541" s="1"/>
      <c r="G541" s="161">
        <v>44418.623379629629</v>
      </c>
      <c r="H541" s="161">
        <v>44967</v>
      </c>
      <c r="I541" s="1" t="s">
        <v>179</v>
      </c>
      <c r="J541" s="175">
        <v>104897.26</v>
      </c>
      <c r="K541" s="175">
        <v>100009</v>
      </c>
      <c r="L541" s="175">
        <v>100471.17888961791</v>
      </c>
      <c r="M541" s="175">
        <v>104897.26</v>
      </c>
      <c r="N541" s="175">
        <v>95.780556031299994</v>
      </c>
      <c r="O541" s="184" t="s">
        <v>0</v>
      </c>
    </row>
    <row r="542" spans="2:15">
      <c r="B542" s="47" t="s">
        <v>174</v>
      </c>
      <c r="C542" s="1" t="s">
        <v>186</v>
      </c>
      <c r="D542" s="1" t="s">
        <v>223</v>
      </c>
      <c r="E542" s="1"/>
      <c r="F542" s="1"/>
      <c r="G542" s="161">
        <v>44418.623391203706</v>
      </c>
      <c r="H542" s="161">
        <v>44967</v>
      </c>
      <c r="I542" s="1" t="s">
        <v>179</v>
      </c>
      <c r="J542" s="175">
        <v>104897.26</v>
      </c>
      <c r="K542" s="175">
        <v>100009</v>
      </c>
      <c r="L542" s="175">
        <v>100471.17888961791</v>
      </c>
      <c r="M542" s="175">
        <v>104897.26</v>
      </c>
      <c r="N542" s="175">
        <v>95.780556031299994</v>
      </c>
      <c r="O542" s="184" t="s">
        <v>0</v>
      </c>
    </row>
    <row r="543" spans="2:15">
      <c r="B543" s="47" t="s">
        <v>174</v>
      </c>
      <c r="C543" s="1" t="s">
        <v>186</v>
      </c>
      <c r="D543" s="1" t="s">
        <v>223</v>
      </c>
      <c r="E543" s="1"/>
      <c r="F543" s="1"/>
      <c r="G543" s="161">
        <v>44418.623402777775</v>
      </c>
      <c r="H543" s="161">
        <v>44967</v>
      </c>
      <c r="I543" s="1" t="s">
        <v>179</v>
      </c>
      <c r="J543" s="175">
        <v>104897.26</v>
      </c>
      <c r="K543" s="175">
        <v>100009</v>
      </c>
      <c r="L543" s="175">
        <v>100471.17888961791</v>
      </c>
      <c r="M543" s="175">
        <v>104897.26</v>
      </c>
      <c r="N543" s="175">
        <v>95.780556031299994</v>
      </c>
      <c r="O543" s="184" t="s">
        <v>0</v>
      </c>
    </row>
    <row r="544" spans="2:15">
      <c r="B544" s="47" t="s">
        <v>174</v>
      </c>
      <c r="C544" s="1" t="s">
        <v>186</v>
      </c>
      <c r="D544" s="1" t="s">
        <v>223</v>
      </c>
      <c r="E544" s="1"/>
      <c r="F544" s="1"/>
      <c r="G544" s="161">
        <v>44418.623414351852</v>
      </c>
      <c r="H544" s="161">
        <v>44967</v>
      </c>
      <c r="I544" s="1" t="s">
        <v>179</v>
      </c>
      <c r="J544" s="175">
        <v>104897.26</v>
      </c>
      <c r="K544" s="175">
        <v>100009</v>
      </c>
      <c r="L544" s="175">
        <v>100471.17888961791</v>
      </c>
      <c r="M544" s="175">
        <v>104897.26</v>
      </c>
      <c r="N544" s="175">
        <v>95.780556031299994</v>
      </c>
      <c r="O544" s="184" t="s">
        <v>0</v>
      </c>
    </row>
    <row r="545" spans="2:15">
      <c r="B545" s="47" t="s">
        <v>174</v>
      </c>
      <c r="C545" s="1" t="s">
        <v>186</v>
      </c>
      <c r="D545" s="1" t="s">
        <v>223</v>
      </c>
      <c r="E545" s="1"/>
      <c r="F545" s="1"/>
      <c r="G545" s="161">
        <v>44418.624178240745</v>
      </c>
      <c r="H545" s="161">
        <v>44967</v>
      </c>
      <c r="I545" s="1" t="s">
        <v>179</v>
      </c>
      <c r="J545" s="175">
        <v>104897.26</v>
      </c>
      <c r="K545" s="175">
        <v>100009</v>
      </c>
      <c r="L545" s="175">
        <v>100471.17888961791</v>
      </c>
      <c r="M545" s="175">
        <v>104897.26</v>
      </c>
      <c r="N545" s="175">
        <v>95.780556031299994</v>
      </c>
      <c r="O545" s="184" t="s">
        <v>0</v>
      </c>
    </row>
    <row r="546" spans="2:15">
      <c r="B546" s="47" t="s">
        <v>174</v>
      </c>
      <c r="C546" s="1" t="s">
        <v>186</v>
      </c>
      <c r="D546" s="1" t="s">
        <v>223</v>
      </c>
      <c r="E546" s="1"/>
      <c r="F546" s="1"/>
      <c r="G546" s="161">
        <v>44421.710127314815</v>
      </c>
      <c r="H546" s="161">
        <v>44971</v>
      </c>
      <c r="I546" s="1" t="s">
        <v>179</v>
      </c>
      <c r="J546" s="175">
        <v>104897.26</v>
      </c>
      <c r="K546" s="175">
        <v>100000</v>
      </c>
      <c r="L546" s="175">
        <v>100444.3183887491</v>
      </c>
      <c r="M546" s="175">
        <v>104897.26</v>
      </c>
      <c r="N546" s="175">
        <v>95.754949546600002</v>
      </c>
      <c r="O546" s="184" t="s">
        <v>0</v>
      </c>
    </row>
    <row r="547" spans="2:15">
      <c r="B547" s="47" t="s">
        <v>174</v>
      </c>
      <c r="C547" s="1" t="s">
        <v>186</v>
      </c>
      <c r="D547" s="1" t="s">
        <v>223</v>
      </c>
      <c r="E547" s="1"/>
      <c r="F547" s="1"/>
      <c r="G547" s="161">
        <v>44421.710474537038</v>
      </c>
      <c r="H547" s="161">
        <v>44971</v>
      </c>
      <c r="I547" s="1" t="s">
        <v>179</v>
      </c>
      <c r="J547" s="175">
        <v>104897.26</v>
      </c>
      <c r="K547" s="175">
        <v>100000</v>
      </c>
      <c r="L547" s="175">
        <v>100444.3183887491</v>
      </c>
      <c r="M547" s="175">
        <v>104897.26</v>
      </c>
      <c r="N547" s="175">
        <v>95.754949546600002</v>
      </c>
      <c r="O547" s="184" t="s">
        <v>0</v>
      </c>
    </row>
    <row r="548" spans="2:15">
      <c r="B548" s="47" t="s">
        <v>174</v>
      </c>
      <c r="C548" s="1" t="s">
        <v>186</v>
      </c>
      <c r="D548" s="1" t="s">
        <v>223</v>
      </c>
      <c r="E548" s="1"/>
      <c r="F548" s="1"/>
      <c r="G548" s="161">
        <v>44421.710474537038</v>
      </c>
      <c r="H548" s="161">
        <v>44971</v>
      </c>
      <c r="I548" s="1" t="s">
        <v>179</v>
      </c>
      <c r="J548" s="175">
        <v>104897.26</v>
      </c>
      <c r="K548" s="175">
        <v>100000</v>
      </c>
      <c r="L548" s="175">
        <v>100444.3183887491</v>
      </c>
      <c r="M548" s="175">
        <v>104897.26</v>
      </c>
      <c r="N548" s="175">
        <v>95.754949546600002</v>
      </c>
      <c r="O548" s="184" t="s">
        <v>0</v>
      </c>
    </row>
    <row r="549" spans="2:15">
      <c r="B549" s="47" t="s">
        <v>174</v>
      </c>
      <c r="C549" s="1" t="s">
        <v>186</v>
      </c>
      <c r="D549" s="1" t="s">
        <v>223</v>
      </c>
      <c r="E549" s="1"/>
      <c r="F549" s="1"/>
      <c r="G549" s="161">
        <v>44421.710486111115</v>
      </c>
      <c r="H549" s="161">
        <v>44971</v>
      </c>
      <c r="I549" s="1" t="s">
        <v>179</v>
      </c>
      <c r="J549" s="175">
        <v>104897.26</v>
      </c>
      <c r="K549" s="175">
        <v>100000</v>
      </c>
      <c r="L549" s="175">
        <v>100444.3183887491</v>
      </c>
      <c r="M549" s="175">
        <v>104897.26</v>
      </c>
      <c r="N549" s="175">
        <v>95.754949546600002</v>
      </c>
      <c r="O549" s="184" t="s">
        <v>0</v>
      </c>
    </row>
    <row r="550" spans="2:15">
      <c r="B550" s="47" t="s">
        <v>174</v>
      </c>
      <c r="C550" s="1" t="s">
        <v>186</v>
      </c>
      <c r="D550" s="1" t="s">
        <v>223</v>
      </c>
      <c r="E550" s="1"/>
      <c r="F550" s="1"/>
      <c r="G550" s="161">
        <v>44421.710497685184</v>
      </c>
      <c r="H550" s="161">
        <v>44971</v>
      </c>
      <c r="I550" s="1" t="s">
        <v>179</v>
      </c>
      <c r="J550" s="175">
        <v>104897.26</v>
      </c>
      <c r="K550" s="175">
        <v>100000</v>
      </c>
      <c r="L550" s="175">
        <v>100444.3183887491</v>
      </c>
      <c r="M550" s="175">
        <v>104897.26</v>
      </c>
      <c r="N550" s="175">
        <v>95.754949546600002</v>
      </c>
      <c r="O550" s="184" t="s">
        <v>0</v>
      </c>
    </row>
    <row r="551" spans="2:15">
      <c r="B551" s="47" t="s">
        <v>174</v>
      </c>
      <c r="C551" s="1" t="s">
        <v>186</v>
      </c>
      <c r="D551" s="1" t="s">
        <v>223</v>
      </c>
      <c r="E551" s="1"/>
      <c r="F551" s="1"/>
      <c r="G551" s="161">
        <v>44424.717233796298</v>
      </c>
      <c r="H551" s="161">
        <v>44974</v>
      </c>
      <c r="I551" s="1" t="s">
        <v>179</v>
      </c>
      <c r="J551" s="175">
        <v>104897.26</v>
      </c>
      <c r="K551" s="175">
        <v>100000</v>
      </c>
      <c r="L551" s="175">
        <v>100408.73235685741</v>
      </c>
      <c r="M551" s="175">
        <v>104897.26</v>
      </c>
      <c r="N551" s="175">
        <v>95.721024893199996</v>
      </c>
      <c r="O551" s="184" t="s">
        <v>0</v>
      </c>
    </row>
    <row r="552" spans="2:15">
      <c r="B552" s="47" t="s">
        <v>174</v>
      </c>
      <c r="C552" s="1" t="s">
        <v>186</v>
      </c>
      <c r="D552" s="1" t="s">
        <v>223</v>
      </c>
      <c r="E552" s="1"/>
      <c r="F552" s="1"/>
      <c r="G552" s="161">
        <v>44424.721273148149</v>
      </c>
      <c r="H552" s="161">
        <v>44974</v>
      </c>
      <c r="I552" s="1" t="s">
        <v>179</v>
      </c>
      <c r="J552" s="175">
        <v>104897.26</v>
      </c>
      <c r="K552" s="175">
        <v>100000</v>
      </c>
      <c r="L552" s="175">
        <v>100408.73235685741</v>
      </c>
      <c r="M552" s="175">
        <v>104897.26</v>
      </c>
      <c r="N552" s="175">
        <v>95.721024893199996</v>
      </c>
      <c r="O552" s="184" t="s">
        <v>0</v>
      </c>
    </row>
    <row r="553" spans="2:15">
      <c r="B553" s="47" t="s">
        <v>174</v>
      </c>
      <c r="C553" s="1" t="s">
        <v>186</v>
      </c>
      <c r="D553" s="1" t="s">
        <v>223</v>
      </c>
      <c r="E553" s="1"/>
      <c r="F553" s="1"/>
      <c r="G553" s="161">
        <v>44424.721296296295</v>
      </c>
      <c r="H553" s="161">
        <v>44974</v>
      </c>
      <c r="I553" s="1" t="s">
        <v>179</v>
      </c>
      <c r="J553" s="175">
        <v>104897.26</v>
      </c>
      <c r="K553" s="175">
        <v>100000</v>
      </c>
      <c r="L553" s="175">
        <v>100408.73235685741</v>
      </c>
      <c r="M553" s="175">
        <v>104897.26</v>
      </c>
      <c r="N553" s="175">
        <v>95.721024893199996</v>
      </c>
      <c r="O553" s="184" t="s">
        <v>0</v>
      </c>
    </row>
    <row r="554" spans="2:15">
      <c r="B554" s="47" t="s">
        <v>174</v>
      </c>
      <c r="C554" s="1" t="s">
        <v>186</v>
      </c>
      <c r="D554" s="1" t="s">
        <v>223</v>
      </c>
      <c r="E554" s="1"/>
      <c r="F554" s="1"/>
      <c r="G554" s="161">
        <v>44424.721331018518</v>
      </c>
      <c r="H554" s="161">
        <v>44974</v>
      </c>
      <c r="I554" s="1" t="s">
        <v>179</v>
      </c>
      <c r="J554" s="175">
        <v>104897.26</v>
      </c>
      <c r="K554" s="175">
        <v>100000</v>
      </c>
      <c r="L554" s="175">
        <v>100408.73235685741</v>
      </c>
      <c r="M554" s="175">
        <v>104897.26</v>
      </c>
      <c r="N554" s="175">
        <v>95.721024893199996</v>
      </c>
      <c r="O554" s="184" t="s">
        <v>0</v>
      </c>
    </row>
    <row r="555" spans="2:15">
      <c r="B555" s="47" t="s">
        <v>174</v>
      </c>
      <c r="C555" s="1" t="s">
        <v>186</v>
      </c>
      <c r="D555" s="1" t="s">
        <v>223</v>
      </c>
      <c r="E555" s="1"/>
      <c r="F555" s="1"/>
      <c r="G555" s="161">
        <v>44424.721342592595</v>
      </c>
      <c r="H555" s="161">
        <v>44974</v>
      </c>
      <c r="I555" s="1" t="s">
        <v>179</v>
      </c>
      <c r="J555" s="175">
        <v>104897.26</v>
      </c>
      <c r="K555" s="175">
        <v>100000</v>
      </c>
      <c r="L555" s="175">
        <v>100408.73235685741</v>
      </c>
      <c r="M555" s="175">
        <v>104897.26</v>
      </c>
      <c r="N555" s="175">
        <v>95.721024893199996</v>
      </c>
      <c r="O555" s="184" t="s">
        <v>0</v>
      </c>
    </row>
    <row r="556" spans="2:15">
      <c r="B556" s="47" t="s">
        <v>175</v>
      </c>
      <c r="C556" s="1" t="s">
        <v>186</v>
      </c>
      <c r="D556" s="1" t="s">
        <v>223</v>
      </c>
      <c r="E556" s="1"/>
      <c r="F556" s="1"/>
      <c r="G556" s="161">
        <v>44425.475775462961</v>
      </c>
      <c r="H556" s="161">
        <v>46659</v>
      </c>
      <c r="I556" s="1" t="s">
        <v>179</v>
      </c>
      <c r="J556" s="175">
        <v>2796.39</v>
      </c>
      <c r="K556" s="175">
        <v>2046.67</v>
      </c>
      <c r="L556" s="175">
        <v>2031.1161159965</v>
      </c>
      <c r="M556" s="175">
        <v>2796.39</v>
      </c>
      <c r="N556" s="175">
        <v>72.633506628099994</v>
      </c>
      <c r="O556" s="184" t="s">
        <v>0</v>
      </c>
    </row>
    <row r="557" spans="2:15">
      <c r="B557" s="47" t="s">
        <v>174</v>
      </c>
      <c r="C557" s="1" t="s">
        <v>186</v>
      </c>
      <c r="D557" s="1" t="s">
        <v>223</v>
      </c>
      <c r="E557" s="1"/>
      <c r="F557" s="1"/>
      <c r="G557" s="161">
        <v>44432.391157407408</v>
      </c>
      <c r="H557" s="161">
        <v>46132</v>
      </c>
      <c r="I557" s="1" t="s">
        <v>179</v>
      </c>
      <c r="J557" s="175">
        <v>126143.84</v>
      </c>
      <c r="K557" s="175">
        <v>100528.71</v>
      </c>
      <c r="L557" s="175">
        <v>101117.1030327214</v>
      </c>
      <c r="M557" s="175">
        <v>126143.84</v>
      </c>
      <c r="N557" s="175">
        <v>80.160159253700002</v>
      </c>
      <c r="O557" s="184" t="s">
        <v>0</v>
      </c>
    </row>
    <row r="558" spans="2:15">
      <c r="B558" s="47" t="s">
        <v>174</v>
      </c>
      <c r="C558" s="1" t="s">
        <v>186</v>
      </c>
      <c r="D558" s="1" t="s">
        <v>223</v>
      </c>
      <c r="E558" s="1"/>
      <c r="F558" s="1"/>
      <c r="G558" s="161">
        <v>44438.615972222222</v>
      </c>
      <c r="H558" s="161">
        <v>46132</v>
      </c>
      <c r="I558" s="1" t="s">
        <v>179</v>
      </c>
      <c r="J558" s="175">
        <v>126143.84</v>
      </c>
      <c r="K558" s="175">
        <v>100619.02</v>
      </c>
      <c r="L558" s="175">
        <v>101117.1030983759</v>
      </c>
      <c r="M558" s="175">
        <v>126143.84</v>
      </c>
      <c r="N558" s="175">
        <v>80.160159305700006</v>
      </c>
      <c r="O558" s="184" t="s">
        <v>0</v>
      </c>
    </row>
    <row r="559" spans="2:15">
      <c r="B559" s="47" t="s">
        <v>174</v>
      </c>
      <c r="C559" s="1" t="s">
        <v>186</v>
      </c>
      <c r="D559" s="1" t="s">
        <v>223</v>
      </c>
      <c r="E559" s="1"/>
      <c r="F559" s="1"/>
      <c r="G559" s="161">
        <v>44460.381886574076</v>
      </c>
      <c r="H559" s="161">
        <v>46132</v>
      </c>
      <c r="I559" s="1" t="s">
        <v>179</v>
      </c>
      <c r="J559" s="175">
        <v>126143.84</v>
      </c>
      <c r="K559" s="175">
        <v>100950.84</v>
      </c>
      <c r="L559" s="175">
        <v>101117.1030327214</v>
      </c>
      <c r="M559" s="175">
        <v>126143.84</v>
      </c>
      <c r="N559" s="175">
        <v>80.160159253700002</v>
      </c>
      <c r="O559" s="184" t="s">
        <v>0</v>
      </c>
    </row>
    <row r="560" spans="2:15">
      <c r="B560" s="47" t="s">
        <v>174</v>
      </c>
      <c r="C560" s="1" t="s">
        <v>186</v>
      </c>
      <c r="D560" s="1" t="s">
        <v>223</v>
      </c>
      <c r="E560" s="1"/>
      <c r="F560" s="1"/>
      <c r="G560" s="161">
        <v>44462.525729166664</v>
      </c>
      <c r="H560" s="161">
        <v>45412</v>
      </c>
      <c r="I560" s="1" t="s">
        <v>179</v>
      </c>
      <c r="J560" s="175">
        <v>27756.16</v>
      </c>
      <c r="K560" s="175">
        <v>24847.63</v>
      </c>
      <c r="L560" s="175">
        <v>24902.509742073398</v>
      </c>
      <c r="M560" s="175">
        <v>27756.16</v>
      </c>
      <c r="N560" s="175">
        <v>89.718857875400005</v>
      </c>
      <c r="O560" s="184" t="s">
        <v>0</v>
      </c>
    </row>
    <row r="561" spans="2:15">
      <c r="B561" s="47" t="s">
        <v>174</v>
      </c>
      <c r="C561" s="1" t="s">
        <v>186</v>
      </c>
      <c r="D561" s="1" t="s">
        <v>223</v>
      </c>
      <c r="E561" s="1"/>
      <c r="F561" s="1"/>
      <c r="G561" s="161">
        <v>44462.532592592594</v>
      </c>
      <c r="H561" s="161">
        <v>45412</v>
      </c>
      <c r="I561" s="1" t="s">
        <v>179</v>
      </c>
      <c r="J561" s="175">
        <v>27756.16</v>
      </c>
      <c r="K561" s="175">
        <v>24847.63</v>
      </c>
      <c r="L561" s="175">
        <v>24902.509742073398</v>
      </c>
      <c r="M561" s="175">
        <v>27756.16</v>
      </c>
      <c r="N561" s="175">
        <v>89.718857875400005</v>
      </c>
      <c r="O561" s="184" t="s">
        <v>0</v>
      </c>
    </row>
    <row r="562" spans="2:15">
      <c r="B562" s="47" t="s">
        <v>174</v>
      </c>
      <c r="C562" s="1" t="s">
        <v>186</v>
      </c>
      <c r="D562" s="1" t="s">
        <v>223</v>
      </c>
      <c r="E562" s="1"/>
      <c r="F562" s="1"/>
      <c r="G562" s="161">
        <v>44467.425694444442</v>
      </c>
      <c r="H562" s="161">
        <v>46132</v>
      </c>
      <c r="I562" s="1" t="s">
        <v>179</v>
      </c>
      <c r="J562" s="175">
        <v>126143.84</v>
      </c>
      <c r="K562" s="175">
        <v>101056.67</v>
      </c>
      <c r="L562" s="175">
        <v>101117.1046213277</v>
      </c>
      <c r="M562" s="175">
        <v>126143.84</v>
      </c>
      <c r="N562" s="175">
        <v>80.160160513099996</v>
      </c>
      <c r="O562" s="184" t="s">
        <v>0</v>
      </c>
    </row>
    <row r="563" spans="2:15">
      <c r="B563" s="47" t="s">
        <v>174</v>
      </c>
      <c r="C563" s="1" t="s">
        <v>186</v>
      </c>
      <c r="D563" s="1" t="s">
        <v>223</v>
      </c>
      <c r="E563" s="1"/>
      <c r="F563" s="1"/>
      <c r="G563" s="161">
        <v>44473.550497685181</v>
      </c>
      <c r="H563" s="161">
        <v>46097</v>
      </c>
      <c r="I563" s="1" t="s">
        <v>179</v>
      </c>
      <c r="J563" s="175">
        <v>31196.91</v>
      </c>
      <c r="K563" s="175">
        <v>25079.61</v>
      </c>
      <c r="L563" s="175">
        <v>25079.550112614201</v>
      </c>
      <c r="M563" s="175">
        <v>31196.91</v>
      </c>
      <c r="N563" s="175">
        <v>80.391135252200002</v>
      </c>
      <c r="O563" s="184" t="s">
        <v>0</v>
      </c>
    </row>
    <row r="564" spans="2:15">
      <c r="B564" s="47" t="s">
        <v>174</v>
      </c>
      <c r="C564" s="1" t="s">
        <v>186</v>
      </c>
      <c r="D564" s="1" t="s">
        <v>223</v>
      </c>
      <c r="E564" s="1"/>
      <c r="F564" s="1"/>
      <c r="G564" s="161">
        <v>44489.416250000002</v>
      </c>
      <c r="H564" s="161">
        <v>46132</v>
      </c>
      <c r="I564" s="1" t="s">
        <v>179</v>
      </c>
      <c r="J564" s="175">
        <v>124787.68</v>
      </c>
      <c r="K564" s="175">
        <v>100033.4</v>
      </c>
      <c r="L564" s="175">
        <v>101117.1046213277</v>
      </c>
      <c r="M564" s="175">
        <v>124787.68</v>
      </c>
      <c r="N564" s="175">
        <v>81.031320256399994</v>
      </c>
      <c r="O564" s="184" t="s">
        <v>0</v>
      </c>
    </row>
    <row r="565" spans="2:15">
      <c r="B565" s="47" t="s">
        <v>174</v>
      </c>
      <c r="C565" s="1" t="s">
        <v>186</v>
      </c>
      <c r="D565" s="1" t="s">
        <v>223</v>
      </c>
      <c r="E565" s="1"/>
      <c r="F565" s="1"/>
      <c r="G565" s="161">
        <v>44490.394548611112</v>
      </c>
      <c r="H565" s="161">
        <v>46132</v>
      </c>
      <c r="I565" s="1" t="s">
        <v>179</v>
      </c>
      <c r="J565" s="175">
        <v>124787.68</v>
      </c>
      <c r="K565" s="175">
        <v>100048.34</v>
      </c>
      <c r="L565" s="175">
        <v>101117.1030983759</v>
      </c>
      <c r="M565" s="175">
        <v>124787.68</v>
      </c>
      <c r="N565" s="175">
        <v>81.031319035999999</v>
      </c>
      <c r="O565" s="184" t="s">
        <v>0</v>
      </c>
    </row>
    <row r="566" spans="2:15">
      <c r="B566" s="47" t="s">
        <v>174</v>
      </c>
      <c r="C566" s="1" t="s">
        <v>186</v>
      </c>
      <c r="D566" s="1" t="s">
        <v>223</v>
      </c>
      <c r="E566" s="1"/>
      <c r="F566" s="1"/>
      <c r="G566" s="161">
        <v>44531.623310185183</v>
      </c>
      <c r="H566" s="161">
        <v>46097</v>
      </c>
      <c r="I566" s="1" t="s">
        <v>179</v>
      </c>
      <c r="J566" s="175">
        <v>31196.91</v>
      </c>
      <c r="K566" s="175">
        <v>25298.25</v>
      </c>
      <c r="L566" s="175">
        <v>25079.550112614201</v>
      </c>
      <c r="M566" s="175">
        <v>31196.91</v>
      </c>
      <c r="N566" s="175">
        <v>80.391135252200002</v>
      </c>
      <c r="O566" s="184" t="s">
        <v>0</v>
      </c>
    </row>
    <row r="567" spans="2:15">
      <c r="B567" s="47" t="s">
        <v>174</v>
      </c>
      <c r="C567" s="1" t="s">
        <v>186</v>
      </c>
      <c r="D567" s="1" t="s">
        <v>223</v>
      </c>
      <c r="E567" s="1"/>
      <c r="F567" s="1"/>
      <c r="G567" s="161">
        <v>44531.626932870371</v>
      </c>
      <c r="H567" s="161">
        <v>46097</v>
      </c>
      <c r="I567" s="1" t="s">
        <v>179</v>
      </c>
      <c r="J567" s="175">
        <v>31196.91</v>
      </c>
      <c r="K567" s="175">
        <v>25298.25</v>
      </c>
      <c r="L567" s="175">
        <v>25079.550112614201</v>
      </c>
      <c r="M567" s="175">
        <v>31196.91</v>
      </c>
      <c r="N567" s="175">
        <v>80.391135252200002</v>
      </c>
      <c r="O567" s="184" t="s">
        <v>0</v>
      </c>
    </row>
    <row r="568" spans="2:15">
      <c r="B568" s="47" t="s">
        <v>174</v>
      </c>
      <c r="C568" s="1" t="s">
        <v>186</v>
      </c>
      <c r="D568" s="1" t="s">
        <v>223</v>
      </c>
      <c r="E568" s="1"/>
      <c r="F568" s="1"/>
      <c r="G568" s="161">
        <v>44551.479930555557</v>
      </c>
      <c r="H568" s="161">
        <v>46132</v>
      </c>
      <c r="I568" s="1" t="s">
        <v>179</v>
      </c>
      <c r="J568" s="175">
        <v>124787.68</v>
      </c>
      <c r="K568" s="175">
        <v>100965.89</v>
      </c>
      <c r="L568" s="175">
        <v>101117.1030983759</v>
      </c>
      <c r="M568" s="175">
        <v>124787.68</v>
      </c>
      <c r="N568" s="175">
        <v>81.031319035999999</v>
      </c>
      <c r="O568" s="184" t="s">
        <v>0</v>
      </c>
    </row>
    <row r="569" spans="2:15">
      <c r="B569" s="47" t="s">
        <v>174</v>
      </c>
      <c r="C569" s="1" t="s">
        <v>186</v>
      </c>
      <c r="D569" s="1" t="s">
        <v>223</v>
      </c>
      <c r="E569" s="1"/>
      <c r="F569" s="1"/>
      <c r="G569" s="161">
        <v>44551.482951388891</v>
      </c>
      <c r="H569" s="161">
        <v>46132</v>
      </c>
      <c r="I569" s="1" t="s">
        <v>179</v>
      </c>
      <c r="J569" s="175">
        <v>124787.68</v>
      </c>
      <c r="K569" s="175">
        <v>100965.89</v>
      </c>
      <c r="L569" s="175">
        <v>101117.1030983759</v>
      </c>
      <c r="M569" s="175">
        <v>124787.68</v>
      </c>
      <c r="N569" s="175">
        <v>81.031319035999999</v>
      </c>
      <c r="O569" s="184" t="s">
        <v>0</v>
      </c>
    </row>
    <row r="570" spans="2:15">
      <c r="B570" s="47" t="s">
        <v>174</v>
      </c>
      <c r="C570" s="1" t="s">
        <v>186</v>
      </c>
      <c r="D570" s="1" t="s">
        <v>223</v>
      </c>
      <c r="E570" s="1"/>
      <c r="F570" s="1"/>
      <c r="G570" s="161">
        <v>44551.482974537037</v>
      </c>
      <c r="H570" s="161">
        <v>46132</v>
      </c>
      <c r="I570" s="1" t="s">
        <v>179</v>
      </c>
      <c r="J570" s="175">
        <v>124787.68</v>
      </c>
      <c r="K570" s="175">
        <v>100965.89</v>
      </c>
      <c r="L570" s="175">
        <v>101117.1030983759</v>
      </c>
      <c r="M570" s="175">
        <v>124787.68</v>
      </c>
      <c r="N570" s="175">
        <v>81.031319035999999</v>
      </c>
      <c r="O570" s="184" t="s">
        <v>0</v>
      </c>
    </row>
    <row r="571" spans="2:15">
      <c r="B571" s="47" t="s">
        <v>175</v>
      </c>
      <c r="C571" s="1" t="s">
        <v>187</v>
      </c>
      <c r="D571" s="1" t="s">
        <v>221</v>
      </c>
      <c r="E571" s="1"/>
      <c r="F571" s="1"/>
      <c r="G571" s="161">
        <v>44376.636550925927</v>
      </c>
      <c r="H571" s="161">
        <v>48026</v>
      </c>
      <c r="I571" s="1" t="s">
        <v>179</v>
      </c>
      <c r="J571" s="175">
        <v>1891750.04</v>
      </c>
      <c r="K571" s="175">
        <v>1080999.99</v>
      </c>
      <c r="L571" s="175">
        <v>1081441.4689411123</v>
      </c>
      <c r="M571" s="175">
        <v>1891750.04</v>
      </c>
      <c r="N571" s="175">
        <v>57.166192471199999</v>
      </c>
      <c r="O571" s="184" t="s">
        <v>218</v>
      </c>
    </row>
    <row r="572" spans="2:15">
      <c r="B572" s="47" t="s">
        <v>175</v>
      </c>
      <c r="C572" s="1" t="s">
        <v>187</v>
      </c>
      <c r="D572" s="1" t="s">
        <v>221</v>
      </c>
      <c r="E572" s="1"/>
      <c r="F572" s="1"/>
      <c r="G572" s="161">
        <v>44376.652337962965</v>
      </c>
      <c r="H572" s="161">
        <v>46931</v>
      </c>
      <c r="I572" s="1" t="s">
        <v>179</v>
      </c>
      <c r="J572" s="175">
        <v>2234999.94</v>
      </c>
      <c r="K572" s="175">
        <v>1500000.02</v>
      </c>
      <c r="L572" s="175">
        <v>1500571.8157644554</v>
      </c>
      <c r="M572" s="175">
        <v>2234999.94</v>
      </c>
      <c r="N572" s="175">
        <v>67.139680360100002</v>
      </c>
      <c r="O572" s="184" t="s">
        <v>0</v>
      </c>
    </row>
    <row r="573" spans="2:15">
      <c r="B573" s="47" t="s">
        <v>175</v>
      </c>
      <c r="C573" s="1" t="s">
        <v>187</v>
      </c>
      <c r="D573" s="1" t="s">
        <v>221</v>
      </c>
      <c r="E573" s="1"/>
      <c r="F573" s="1"/>
      <c r="G573" s="161">
        <v>44377.475821759261</v>
      </c>
      <c r="H573" s="161">
        <v>46202</v>
      </c>
      <c r="I573" s="1" t="s">
        <v>179</v>
      </c>
      <c r="J573" s="175">
        <v>1987767.14</v>
      </c>
      <c r="K573" s="175">
        <v>1500267.12</v>
      </c>
      <c r="L573" s="175">
        <v>1500532.9198415945</v>
      </c>
      <c r="M573" s="175">
        <v>1987767.14</v>
      </c>
      <c r="N573" s="175">
        <v>75.488365294199994</v>
      </c>
      <c r="O573" s="184" t="s">
        <v>0</v>
      </c>
    </row>
    <row r="574" spans="2:15">
      <c r="B574" s="47" t="s">
        <v>175</v>
      </c>
      <c r="C574" s="1" t="s">
        <v>187</v>
      </c>
      <c r="D574" s="1" t="s">
        <v>221</v>
      </c>
      <c r="E574" s="1"/>
      <c r="F574" s="1"/>
      <c r="G574" s="161">
        <v>44487.651030092587</v>
      </c>
      <c r="H574" s="161">
        <v>45947</v>
      </c>
      <c r="I574" s="1" t="s">
        <v>179</v>
      </c>
      <c r="J574" s="175">
        <v>1249999.96</v>
      </c>
      <c r="K574" s="175">
        <v>999999.98</v>
      </c>
      <c r="L574" s="175">
        <v>1012652.5911818631</v>
      </c>
      <c r="M574" s="175">
        <v>1249999.96</v>
      </c>
      <c r="N574" s="175">
        <v>81.012209886899996</v>
      </c>
      <c r="O574" s="184" t="s">
        <v>0</v>
      </c>
    </row>
    <row r="575" spans="2:15">
      <c r="B575" s="47" t="s">
        <v>175</v>
      </c>
      <c r="C575" s="1" t="s">
        <v>187</v>
      </c>
      <c r="D575" s="1" t="s">
        <v>221</v>
      </c>
      <c r="E575" s="1"/>
      <c r="F575" s="1"/>
      <c r="G575" s="161">
        <v>44489.522106481476</v>
      </c>
      <c r="H575" s="161">
        <v>46678</v>
      </c>
      <c r="I575" s="1" t="s">
        <v>179</v>
      </c>
      <c r="J575" s="175">
        <v>140518.56</v>
      </c>
      <c r="K575" s="175">
        <v>99999.98</v>
      </c>
      <c r="L575" s="175">
        <v>101330.67686805219</v>
      </c>
      <c r="M575" s="175">
        <v>140518.56</v>
      </c>
      <c r="N575" s="175">
        <v>72.111952234699999</v>
      </c>
      <c r="O575" s="184" t="s">
        <v>0</v>
      </c>
    </row>
    <row r="576" spans="2:15">
      <c r="B576" s="47" t="s">
        <v>175</v>
      </c>
      <c r="C576" s="1" t="s">
        <v>187</v>
      </c>
      <c r="D576" s="1" t="s">
        <v>221</v>
      </c>
      <c r="E576" s="1"/>
      <c r="F576" s="1"/>
      <c r="G576" s="161">
        <v>44529.623472222222</v>
      </c>
      <c r="H576" s="161">
        <v>46931</v>
      </c>
      <c r="I576" s="1" t="s">
        <v>179</v>
      </c>
      <c r="J576" s="175">
        <v>1925841.9199999999</v>
      </c>
      <c r="K576" s="175">
        <v>1323301.82</v>
      </c>
      <c r="L576" s="175">
        <v>1308540.5605582362</v>
      </c>
      <c r="M576" s="175">
        <v>1925841.9199999999</v>
      </c>
      <c r="N576" s="175">
        <v>67.946415900999995</v>
      </c>
      <c r="O576" s="184" t="s">
        <v>0</v>
      </c>
    </row>
    <row r="577" spans="2:15">
      <c r="B577" s="47" t="s">
        <v>175</v>
      </c>
      <c r="C577" s="1" t="s">
        <v>187</v>
      </c>
      <c r="D577" s="1" t="s">
        <v>221</v>
      </c>
      <c r="E577" s="1"/>
      <c r="F577" s="1"/>
      <c r="G577" s="161">
        <v>44529.641724537039</v>
      </c>
      <c r="H577" s="161">
        <v>48026</v>
      </c>
      <c r="I577" s="1" t="s">
        <v>179</v>
      </c>
      <c r="J577" s="175">
        <v>1852272.48</v>
      </c>
      <c r="K577" s="175">
        <v>1083414.6599999999</v>
      </c>
      <c r="L577" s="175">
        <v>1070479.2769248926</v>
      </c>
      <c r="M577" s="175">
        <v>1852272.48</v>
      </c>
      <c r="N577" s="175">
        <v>57.792753953999998</v>
      </c>
      <c r="O577" s="184" t="s">
        <v>218</v>
      </c>
    </row>
    <row r="578" spans="2:15">
      <c r="B578" s="47" t="s">
        <v>174</v>
      </c>
      <c r="C578" s="1" t="s">
        <v>188</v>
      </c>
      <c r="D578" s="1" t="s">
        <v>223</v>
      </c>
      <c r="E578" s="1" t="s">
        <v>177</v>
      </c>
      <c r="F578" s="1" t="s">
        <v>178</v>
      </c>
      <c r="G578" s="161">
        <v>44350.661041666666</v>
      </c>
      <c r="H578" s="161">
        <v>45448</v>
      </c>
      <c r="I578" s="1" t="s">
        <v>179</v>
      </c>
      <c r="J578" s="175">
        <v>110230</v>
      </c>
      <c r="K578" s="175">
        <v>100000</v>
      </c>
      <c r="L578" s="175">
        <v>100259.01011095849</v>
      </c>
      <c r="M578" s="175">
        <v>110230</v>
      </c>
      <c r="N578" s="175">
        <v>90.954377311900004</v>
      </c>
      <c r="O578" s="184" t="s">
        <v>0</v>
      </c>
    </row>
    <row r="579" spans="2:15">
      <c r="B579" s="47" t="s">
        <v>174</v>
      </c>
      <c r="C579" s="1" t="s">
        <v>188</v>
      </c>
      <c r="D579" s="1" t="s">
        <v>223</v>
      </c>
      <c r="E579" s="1" t="s">
        <v>177</v>
      </c>
      <c r="F579" s="1" t="s">
        <v>178</v>
      </c>
      <c r="G579" s="161">
        <v>44350.662847222222</v>
      </c>
      <c r="H579" s="161">
        <v>45448</v>
      </c>
      <c r="I579" s="1" t="s">
        <v>179</v>
      </c>
      <c r="J579" s="175">
        <v>110230</v>
      </c>
      <c r="K579" s="175">
        <v>100000</v>
      </c>
      <c r="L579" s="175">
        <v>100259.01011095849</v>
      </c>
      <c r="M579" s="175">
        <v>110230</v>
      </c>
      <c r="N579" s="175">
        <v>90.954377311900004</v>
      </c>
      <c r="O579" s="184" t="s">
        <v>0</v>
      </c>
    </row>
    <row r="580" spans="2:15">
      <c r="B580" s="47" t="s">
        <v>174</v>
      </c>
      <c r="C580" s="1" t="s">
        <v>188</v>
      </c>
      <c r="D580" s="1" t="s">
        <v>223</v>
      </c>
      <c r="E580" s="1" t="s">
        <v>177</v>
      </c>
      <c r="F580" s="1" t="s">
        <v>178</v>
      </c>
      <c r="G580" s="161">
        <v>44350.664224537039</v>
      </c>
      <c r="H580" s="161">
        <v>45448</v>
      </c>
      <c r="I580" s="1" t="s">
        <v>179</v>
      </c>
      <c r="J580" s="175">
        <v>110230</v>
      </c>
      <c r="K580" s="175">
        <v>100000</v>
      </c>
      <c r="L580" s="175">
        <v>100259.01011095849</v>
      </c>
      <c r="M580" s="175">
        <v>110230</v>
      </c>
      <c r="N580" s="175">
        <v>90.954377311900004</v>
      </c>
      <c r="O580" s="184" t="s">
        <v>0</v>
      </c>
    </row>
    <row r="581" spans="2:15">
      <c r="B581" s="47" t="s">
        <v>174</v>
      </c>
      <c r="C581" s="1" t="s">
        <v>188</v>
      </c>
      <c r="D581" s="1" t="s">
        <v>223</v>
      </c>
      <c r="E581" s="1" t="s">
        <v>177</v>
      </c>
      <c r="F581" s="1" t="s">
        <v>178</v>
      </c>
      <c r="G581" s="161">
        <v>44350.664861111109</v>
      </c>
      <c r="H581" s="161">
        <v>45448</v>
      </c>
      <c r="I581" s="1" t="s">
        <v>179</v>
      </c>
      <c r="J581" s="175">
        <v>110230</v>
      </c>
      <c r="K581" s="175">
        <v>100000</v>
      </c>
      <c r="L581" s="175">
        <v>100259.01011095849</v>
      </c>
      <c r="M581" s="175">
        <v>110230</v>
      </c>
      <c r="N581" s="175">
        <v>90.954377311900004</v>
      </c>
      <c r="O581" s="184" t="s">
        <v>0</v>
      </c>
    </row>
    <row r="582" spans="2:15">
      <c r="B582" s="47" t="s">
        <v>174</v>
      </c>
      <c r="C582" s="1" t="s">
        <v>188</v>
      </c>
      <c r="D582" s="1" t="s">
        <v>223</v>
      </c>
      <c r="E582" s="1" t="s">
        <v>177</v>
      </c>
      <c r="F582" s="1" t="s">
        <v>178</v>
      </c>
      <c r="G582" s="161">
        <v>44350.665405092594</v>
      </c>
      <c r="H582" s="161">
        <v>45448</v>
      </c>
      <c r="I582" s="1" t="s">
        <v>179</v>
      </c>
      <c r="J582" s="175">
        <v>110230</v>
      </c>
      <c r="K582" s="175">
        <v>100000</v>
      </c>
      <c r="L582" s="175">
        <v>100259.01011095849</v>
      </c>
      <c r="M582" s="175">
        <v>110230</v>
      </c>
      <c r="N582" s="175">
        <v>90.954377311900004</v>
      </c>
      <c r="O582" s="184" t="s">
        <v>0</v>
      </c>
    </row>
    <row r="583" spans="2:15">
      <c r="B583" s="47" t="s">
        <v>174</v>
      </c>
      <c r="C583" s="1" t="s">
        <v>188</v>
      </c>
      <c r="D583" s="1" t="s">
        <v>223</v>
      </c>
      <c r="E583" s="1" t="s">
        <v>177</v>
      </c>
      <c r="F583" s="1" t="s">
        <v>178</v>
      </c>
      <c r="G583" s="161">
        <v>44350.665659722225</v>
      </c>
      <c r="H583" s="161">
        <v>45448</v>
      </c>
      <c r="I583" s="1" t="s">
        <v>179</v>
      </c>
      <c r="J583" s="175">
        <v>110230</v>
      </c>
      <c r="K583" s="175">
        <v>100000</v>
      </c>
      <c r="L583" s="175">
        <v>100259.01011095849</v>
      </c>
      <c r="M583" s="175">
        <v>110230</v>
      </c>
      <c r="N583" s="175">
        <v>90.954377311900004</v>
      </c>
      <c r="O583" s="184" t="s">
        <v>0</v>
      </c>
    </row>
    <row r="584" spans="2:15">
      <c r="B584" s="47" t="s">
        <v>174</v>
      </c>
      <c r="C584" s="1" t="s">
        <v>188</v>
      </c>
      <c r="D584" s="1" t="s">
        <v>223</v>
      </c>
      <c r="E584" s="1" t="s">
        <v>177</v>
      </c>
      <c r="F584" s="1" t="s">
        <v>178</v>
      </c>
      <c r="G584" s="161">
        <v>44350.665972222225</v>
      </c>
      <c r="H584" s="161">
        <v>45448</v>
      </c>
      <c r="I584" s="1" t="s">
        <v>179</v>
      </c>
      <c r="J584" s="175">
        <v>110230</v>
      </c>
      <c r="K584" s="175">
        <v>100000</v>
      </c>
      <c r="L584" s="175">
        <v>100259.01011095849</v>
      </c>
      <c r="M584" s="175">
        <v>110230</v>
      </c>
      <c r="N584" s="175">
        <v>90.954377311900004</v>
      </c>
      <c r="O584" s="184" t="s">
        <v>0</v>
      </c>
    </row>
    <row r="585" spans="2:15">
      <c r="B585" s="47" t="s">
        <v>174</v>
      </c>
      <c r="C585" s="1" t="s">
        <v>188</v>
      </c>
      <c r="D585" s="1" t="s">
        <v>223</v>
      </c>
      <c r="E585" s="1" t="s">
        <v>177</v>
      </c>
      <c r="F585" s="1" t="s">
        <v>178</v>
      </c>
      <c r="G585" s="161">
        <v>44350.666273148148</v>
      </c>
      <c r="H585" s="161">
        <v>45448</v>
      </c>
      <c r="I585" s="1" t="s">
        <v>179</v>
      </c>
      <c r="J585" s="175">
        <v>110230</v>
      </c>
      <c r="K585" s="175">
        <v>100000</v>
      </c>
      <c r="L585" s="175">
        <v>100259.01011095849</v>
      </c>
      <c r="M585" s="175">
        <v>110230</v>
      </c>
      <c r="N585" s="175">
        <v>90.954377311900004</v>
      </c>
      <c r="O585" s="184" t="s">
        <v>0</v>
      </c>
    </row>
    <row r="586" spans="2:15">
      <c r="B586" s="47" t="s">
        <v>174</v>
      </c>
      <c r="C586" s="1" t="s">
        <v>188</v>
      </c>
      <c r="D586" s="1" t="s">
        <v>223</v>
      </c>
      <c r="E586" s="1" t="s">
        <v>177</v>
      </c>
      <c r="F586" s="1" t="s">
        <v>178</v>
      </c>
      <c r="G586" s="161">
        <v>44350.666527777779</v>
      </c>
      <c r="H586" s="161">
        <v>45448</v>
      </c>
      <c r="I586" s="1" t="s">
        <v>179</v>
      </c>
      <c r="J586" s="175">
        <v>110230</v>
      </c>
      <c r="K586" s="175">
        <v>100000</v>
      </c>
      <c r="L586" s="175">
        <v>100259.01011095849</v>
      </c>
      <c r="M586" s="175">
        <v>110230</v>
      </c>
      <c r="N586" s="175">
        <v>90.954377311900004</v>
      </c>
      <c r="O586" s="184" t="s">
        <v>0</v>
      </c>
    </row>
    <row r="587" spans="2:15">
      <c r="B587" s="47" t="s">
        <v>174</v>
      </c>
      <c r="C587" s="1" t="s">
        <v>188</v>
      </c>
      <c r="D587" s="1" t="s">
        <v>223</v>
      </c>
      <c r="E587" s="1" t="s">
        <v>177</v>
      </c>
      <c r="F587" s="1" t="s">
        <v>178</v>
      </c>
      <c r="G587" s="161">
        <v>44350.666770833333</v>
      </c>
      <c r="H587" s="161">
        <v>45448</v>
      </c>
      <c r="I587" s="1" t="s">
        <v>179</v>
      </c>
      <c r="J587" s="175">
        <v>110230</v>
      </c>
      <c r="K587" s="175">
        <v>100000</v>
      </c>
      <c r="L587" s="175">
        <v>100259.01011095849</v>
      </c>
      <c r="M587" s="175">
        <v>110230</v>
      </c>
      <c r="N587" s="175">
        <v>90.954377311900004</v>
      </c>
      <c r="O587" s="184" t="s">
        <v>0</v>
      </c>
    </row>
    <row r="588" spans="2:15">
      <c r="B588" s="47" t="s">
        <v>174</v>
      </c>
      <c r="C588" s="1" t="s">
        <v>188</v>
      </c>
      <c r="D588" s="1" t="s">
        <v>223</v>
      </c>
      <c r="E588" s="1" t="s">
        <v>177</v>
      </c>
      <c r="F588" s="1" t="s">
        <v>178</v>
      </c>
      <c r="G588" s="161">
        <v>44350.669583333336</v>
      </c>
      <c r="H588" s="161">
        <v>45448</v>
      </c>
      <c r="I588" s="1" t="s">
        <v>179</v>
      </c>
      <c r="J588" s="175">
        <v>275572</v>
      </c>
      <c r="K588" s="175">
        <v>250000</v>
      </c>
      <c r="L588" s="175">
        <v>250647.45002818841</v>
      </c>
      <c r="M588" s="175">
        <v>275572</v>
      </c>
      <c r="N588" s="175">
        <v>90.955340175399996</v>
      </c>
      <c r="O588" s="184" t="s">
        <v>0</v>
      </c>
    </row>
    <row r="589" spans="2:15">
      <c r="B589" s="47" t="s">
        <v>174</v>
      </c>
      <c r="C589" s="1" t="s">
        <v>188</v>
      </c>
      <c r="D589" s="1" t="s">
        <v>223</v>
      </c>
      <c r="E589" s="1" t="s">
        <v>177</v>
      </c>
      <c r="F589" s="1" t="s">
        <v>178</v>
      </c>
      <c r="G589" s="161">
        <v>44350.670624999992</v>
      </c>
      <c r="H589" s="161">
        <v>45448</v>
      </c>
      <c r="I589" s="1" t="s">
        <v>179</v>
      </c>
      <c r="J589" s="175">
        <v>275572</v>
      </c>
      <c r="K589" s="175">
        <v>250000</v>
      </c>
      <c r="L589" s="175">
        <v>250647.45002818841</v>
      </c>
      <c r="M589" s="175">
        <v>275572</v>
      </c>
      <c r="N589" s="175">
        <v>90.955340175399996</v>
      </c>
      <c r="O589" s="184" t="s">
        <v>0</v>
      </c>
    </row>
    <row r="590" spans="2:15">
      <c r="B590" s="47" t="s">
        <v>174</v>
      </c>
      <c r="C590" s="1" t="s">
        <v>188</v>
      </c>
      <c r="D590" s="1" t="s">
        <v>223</v>
      </c>
      <c r="E590" s="1" t="s">
        <v>177</v>
      </c>
      <c r="F590" s="1" t="s">
        <v>178</v>
      </c>
      <c r="G590" s="161">
        <v>44350.670937499999</v>
      </c>
      <c r="H590" s="161">
        <v>45448</v>
      </c>
      <c r="I590" s="1" t="s">
        <v>179</v>
      </c>
      <c r="J590" s="175">
        <v>275572</v>
      </c>
      <c r="K590" s="175">
        <v>250000</v>
      </c>
      <c r="L590" s="175">
        <v>250647.45002818841</v>
      </c>
      <c r="M590" s="175">
        <v>275572</v>
      </c>
      <c r="N590" s="175">
        <v>90.955340175399996</v>
      </c>
      <c r="O590" s="184" t="s">
        <v>0</v>
      </c>
    </row>
    <row r="591" spans="2:15">
      <c r="B591" s="47" t="s">
        <v>174</v>
      </c>
      <c r="C591" s="1" t="s">
        <v>188</v>
      </c>
      <c r="D591" s="1" t="s">
        <v>223</v>
      </c>
      <c r="E591" s="1" t="s">
        <v>177</v>
      </c>
      <c r="F591" s="1" t="s">
        <v>178</v>
      </c>
      <c r="G591" s="161">
        <v>44350.671238425923</v>
      </c>
      <c r="H591" s="161">
        <v>45448</v>
      </c>
      <c r="I591" s="1" t="s">
        <v>179</v>
      </c>
      <c r="J591" s="175">
        <v>275572</v>
      </c>
      <c r="K591" s="175">
        <v>250000</v>
      </c>
      <c r="L591" s="175">
        <v>250647.45002818841</v>
      </c>
      <c r="M591" s="175">
        <v>275572</v>
      </c>
      <c r="N591" s="175">
        <v>90.955340175399996</v>
      </c>
      <c r="O591" s="184" t="s">
        <v>0</v>
      </c>
    </row>
    <row r="592" spans="2:15">
      <c r="B592" s="47" t="s">
        <v>174</v>
      </c>
      <c r="C592" s="1" t="s">
        <v>188</v>
      </c>
      <c r="D592" s="1" t="s">
        <v>223</v>
      </c>
      <c r="E592" s="1" t="s">
        <v>177</v>
      </c>
      <c r="F592" s="1" t="s">
        <v>178</v>
      </c>
      <c r="G592" s="161">
        <v>44421.644548611112</v>
      </c>
      <c r="H592" s="161">
        <v>45141</v>
      </c>
      <c r="I592" s="1" t="s">
        <v>179</v>
      </c>
      <c r="J592" s="175">
        <v>105524</v>
      </c>
      <c r="K592" s="175">
        <v>100000</v>
      </c>
      <c r="L592" s="175">
        <v>101072.4721518708</v>
      </c>
      <c r="M592" s="175">
        <v>105524</v>
      </c>
      <c r="N592" s="175">
        <v>95.781501982400002</v>
      </c>
      <c r="O592" s="184" t="s">
        <v>0</v>
      </c>
    </row>
    <row r="593" spans="2:15">
      <c r="B593" s="47" t="s">
        <v>174</v>
      </c>
      <c r="C593" s="1" t="s">
        <v>188</v>
      </c>
      <c r="D593" s="1" t="s">
        <v>223</v>
      </c>
      <c r="E593" s="1" t="s">
        <v>177</v>
      </c>
      <c r="F593" s="1" t="s">
        <v>178</v>
      </c>
      <c r="G593" s="161">
        <v>44421.644814814812</v>
      </c>
      <c r="H593" s="161">
        <v>45141</v>
      </c>
      <c r="I593" s="1" t="s">
        <v>179</v>
      </c>
      <c r="J593" s="175">
        <v>105524</v>
      </c>
      <c r="K593" s="175">
        <v>100000</v>
      </c>
      <c r="L593" s="175">
        <v>101072.4721518708</v>
      </c>
      <c r="M593" s="175">
        <v>105524</v>
      </c>
      <c r="N593" s="175">
        <v>95.781501982400002</v>
      </c>
      <c r="O593" s="184" t="s">
        <v>0</v>
      </c>
    </row>
    <row r="594" spans="2:15">
      <c r="B594" s="47" t="s">
        <v>174</v>
      </c>
      <c r="C594" s="1" t="s">
        <v>188</v>
      </c>
      <c r="D594" s="1" t="s">
        <v>223</v>
      </c>
      <c r="E594" s="1" t="s">
        <v>177</v>
      </c>
      <c r="F594" s="1" t="s">
        <v>178</v>
      </c>
      <c r="G594" s="161">
        <v>44421.644826388889</v>
      </c>
      <c r="H594" s="161">
        <v>45141</v>
      </c>
      <c r="I594" s="1" t="s">
        <v>179</v>
      </c>
      <c r="J594" s="175">
        <v>105524</v>
      </c>
      <c r="K594" s="175">
        <v>100000</v>
      </c>
      <c r="L594" s="175">
        <v>101072.4721518708</v>
      </c>
      <c r="M594" s="175">
        <v>105524</v>
      </c>
      <c r="N594" s="175">
        <v>95.781501982400002</v>
      </c>
      <c r="O594" s="184" t="s">
        <v>0</v>
      </c>
    </row>
    <row r="595" spans="2:15">
      <c r="B595" s="47" t="s">
        <v>174</v>
      </c>
      <c r="C595" s="1" t="s">
        <v>188</v>
      </c>
      <c r="D595" s="1" t="s">
        <v>223</v>
      </c>
      <c r="E595" s="1" t="s">
        <v>177</v>
      </c>
      <c r="F595" s="1" t="s">
        <v>178</v>
      </c>
      <c r="G595" s="161">
        <v>44421.644849537035</v>
      </c>
      <c r="H595" s="161">
        <v>45141</v>
      </c>
      <c r="I595" s="1" t="s">
        <v>179</v>
      </c>
      <c r="J595" s="175">
        <v>105524</v>
      </c>
      <c r="K595" s="175">
        <v>100000</v>
      </c>
      <c r="L595" s="175">
        <v>101072.4721518708</v>
      </c>
      <c r="M595" s="175">
        <v>105524</v>
      </c>
      <c r="N595" s="175">
        <v>95.781501982400002</v>
      </c>
      <c r="O595" s="184" t="s">
        <v>0</v>
      </c>
    </row>
    <row r="596" spans="2:15">
      <c r="B596" s="47" t="s">
        <v>174</v>
      </c>
      <c r="C596" s="1" t="s">
        <v>188</v>
      </c>
      <c r="D596" s="1" t="s">
        <v>223</v>
      </c>
      <c r="E596" s="1" t="s">
        <v>177</v>
      </c>
      <c r="F596" s="1" t="s">
        <v>178</v>
      </c>
      <c r="G596" s="161">
        <v>44421.644872685181</v>
      </c>
      <c r="H596" s="161">
        <v>45141</v>
      </c>
      <c r="I596" s="1" t="s">
        <v>179</v>
      </c>
      <c r="J596" s="175">
        <v>105524</v>
      </c>
      <c r="K596" s="175">
        <v>100000</v>
      </c>
      <c r="L596" s="175">
        <v>101072.4721518708</v>
      </c>
      <c r="M596" s="175">
        <v>105524</v>
      </c>
      <c r="N596" s="175">
        <v>95.781501982400002</v>
      </c>
      <c r="O596" s="184" t="s">
        <v>0</v>
      </c>
    </row>
    <row r="597" spans="2:15">
      <c r="B597" s="47" t="s">
        <v>174</v>
      </c>
      <c r="C597" s="1" t="s">
        <v>188</v>
      </c>
      <c r="D597" s="1" t="s">
        <v>223</v>
      </c>
      <c r="E597" s="1" t="s">
        <v>177</v>
      </c>
      <c r="F597" s="1" t="s">
        <v>178</v>
      </c>
      <c r="G597" s="161">
        <v>44421.644884259258</v>
      </c>
      <c r="H597" s="161">
        <v>45141</v>
      </c>
      <c r="I597" s="1" t="s">
        <v>179</v>
      </c>
      <c r="J597" s="175">
        <v>105524</v>
      </c>
      <c r="K597" s="175">
        <v>100000</v>
      </c>
      <c r="L597" s="175">
        <v>101072.4721518708</v>
      </c>
      <c r="M597" s="175">
        <v>105524</v>
      </c>
      <c r="N597" s="175">
        <v>95.781501982400002</v>
      </c>
      <c r="O597" s="184" t="s">
        <v>0</v>
      </c>
    </row>
    <row r="598" spans="2:15">
      <c r="B598" s="47" t="s">
        <v>174</v>
      </c>
      <c r="C598" s="1" t="s">
        <v>188</v>
      </c>
      <c r="D598" s="1" t="s">
        <v>223</v>
      </c>
      <c r="E598" s="1" t="s">
        <v>177</v>
      </c>
      <c r="F598" s="1" t="s">
        <v>178</v>
      </c>
      <c r="G598" s="161">
        <v>44421.644907407404</v>
      </c>
      <c r="H598" s="161">
        <v>45141</v>
      </c>
      <c r="I598" s="1" t="s">
        <v>179</v>
      </c>
      <c r="J598" s="175">
        <v>105524</v>
      </c>
      <c r="K598" s="175">
        <v>100000</v>
      </c>
      <c r="L598" s="175">
        <v>101072.4721518708</v>
      </c>
      <c r="M598" s="175">
        <v>105524</v>
      </c>
      <c r="N598" s="175">
        <v>95.781501982400002</v>
      </c>
      <c r="O598" s="184" t="s">
        <v>0</v>
      </c>
    </row>
    <row r="599" spans="2:15">
      <c r="B599" s="47" t="s">
        <v>174</v>
      </c>
      <c r="C599" s="1" t="s">
        <v>188</v>
      </c>
      <c r="D599" s="1" t="s">
        <v>223</v>
      </c>
      <c r="E599" s="1" t="s">
        <v>177</v>
      </c>
      <c r="F599" s="1" t="s">
        <v>178</v>
      </c>
      <c r="G599" s="161">
        <v>44421.644918981481</v>
      </c>
      <c r="H599" s="161">
        <v>45141</v>
      </c>
      <c r="I599" s="1" t="s">
        <v>179</v>
      </c>
      <c r="J599" s="175">
        <v>105524</v>
      </c>
      <c r="K599" s="175">
        <v>100000</v>
      </c>
      <c r="L599" s="175">
        <v>101072.4721518708</v>
      </c>
      <c r="M599" s="175">
        <v>105524</v>
      </c>
      <c r="N599" s="175">
        <v>95.781501982400002</v>
      </c>
      <c r="O599" s="184" t="s">
        <v>0</v>
      </c>
    </row>
    <row r="600" spans="2:15">
      <c r="B600" s="47" t="s">
        <v>174</v>
      </c>
      <c r="C600" s="1" t="s">
        <v>188</v>
      </c>
      <c r="D600" s="1" t="s">
        <v>223</v>
      </c>
      <c r="E600" s="1" t="s">
        <v>177</v>
      </c>
      <c r="F600" s="1" t="s">
        <v>178</v>
      </c>
      <c r="G600" s="161">
        <v>44421.644930555551</v>
      </c>
      <c r="H600" s="161">
        <v>45141</v>
      </c>
      <c r="I600" s="1" t="s">
        <v>179</v>
      </c>
      <c r="J600" s="175">
        <v>105524</v>
      </c>
      <c r="K600" s="175">
        <v>100000</v>
      </c>
      <c r="L600" s="175">
        <v>101072.4721518708</v>
      </c>
      <c r="M600" s="175">
        <v>105524</v>
      </c>
      <c r="N600" s="175">
        <v>95.781501982400002</v>
      </c>
      <c r="O600" s="184" t="s">
        <v>0</v>
      </c>
    </row>
    <row r="601" spans="2:15">
      <c r="B601" s="47" t="s">
        <v>174</v>
      </c>
      <c r="C601" s="1" t="s">
        <v>188</v>
      </c>
      <c r="D601" s="1" t="s">
        <v>223</v>
      </c>
      <c r="E601" s="1" t="s">
        <v>177</v>
      </c>
      <c r="F601" s="1" t="s">
        <v>178</v>
      </c>
      <c r="G601" s="161">
        <v>44421.644942129627</v>
      </c>
      <c r="H601" s="161">
        <v>45141</v>
      </c>
      <c r="I601" s="1" t="s">
        <v>179</v>
      </c>
      <c r="J601" s="175">
        <v>105524</v>
      </c>
      <c r="K601" s="175">
        <v>100000</v>
      </c>
      <c r="L601" s="175">
        <v>101072.4721518708</v>
      </c>
      <c r="M601" s="175">
        <v>105524</v>
      </c>
      <c r="N601" s="175">
        <v>95.781501982400002</v>
      </c>
      <c r="O601" s="184" t="s">
        <v>0</v>
      </c>
    </row>
    <row r="602" spans="2:15">
      <c r="B602" s="47" t="s">
        <v>174</v>
      </c>
      <c r="C602" s="1" t="s">
        <v>188</v>
      </c>
      <c r="D602" s="1" t="s">
        <v>223</v>
      </c>
      <c r="E602" s="1" t="s">
        <v>177</v>
      </c>
      <c r="F602" s="1" t="s">
        <v>178</v>
      </c>
      <c r="G602" s="161">
        <v>44421.644953703704</v>
      </c>
      <c r="H602" s="161">
        <v>45141</v>
      </c>
      <c r="I602" s="1" t="s">
        <v>179</v>
      </c>
      <c r="J602" s="175">
        <v>105524</v>
      </c>
      <c r="K602" s="175">
        <v>100000</v>
      </c>
      <c r="L602" s="175">
        <v>101072.4721518708</v>
      </c>
      <c r="M602" s="175">
        <v>105524</v>
      </c>
      <c r="N602" s="175">
        <v>95.781501982400002</v>
      </c>
      <c r="O602" s="184" t="s">
        <v>0</v>
      </c>
    </row>
    <row r="603" spans="2:15">
      <c r="B603" s="47" t="s">
        <v>174</v>
      </c>
      <c r="C603" s="1" t="s">
        <v>188</v>
      </c>
      <c r="D603" s="1" t="s">
        <v>223</v>
      </c>
      <c r="E603" s="1" t="s">
        <v>177</v>
      </c>
      <c r="F603" s="1" t="s">
        <v>178</v>
      </c>
      <c r="G603" s="161">
        <v>44421.644965277774</v>
      </c>
      <c r="H603" s="161">
        <v>45141</v>
      </c>
      <c r="I603" s="1" t="s">
        <v>179</v>
      </c>
      <c r="J603" s="175">
        <v>105524</v>
      </c>
      <c r="K603" s="175">
        <v>100000</v>
      </c>
      <c r="L603" s="175">
        <v>101072.4721518708</v>
      </c>
      <c r="M603" s="175">
        <v>105524</v>
      </c>
      <c r="N603" s="175">
        <v>95.781501982400002</v>
      </c>
      <c r="O603" s="184" t="s">
        <v>0</v>
      </c>
    </row>
    <row r="604" spans="2:15">
      <c r="B604" s="47" t="s">
        <v>174</v>
      </c>
      <c r="C604" s="1" t="s">
        <v>188</v>
      </c>
      <c r="D604" s="1" t="s">
        <v>223</v>
      </c>
      <c r="E604" s="1" t="s">
        <v>177</v>
      </c>
      <c r="F604" s="1" t="s">
        <v>178</v>
      </c>
      <c r="G604" s="161">
        <v>44421.644976851851</v>
      </c>
      <c r="H604" s="161">
        <v>45141</v>
      </c>
      <c r="I604" s="1" t="s">
        <v>179</v>
      </c>
      <c r="J604" s="175">
        <v>105524</v>
      </c>
      <c r="K604" s="175">
        <v>100000</v>
      </c>
      <c r="L604" s="175">
        <v>101072.4721518708</v>
      </c>
      <c r="M604" s="175">
        <v>105524</v>
      </c>
      <c r="N604" s="175">
        <v>95.781501982400002</v>
      </c>
      <c r="O604" s="184" t="s">
        <v>0</v>
      </c>
    </row>
    <row r="605" spans="2:15">
      <c r="B605" s="47" t="s">
        <v>174</v>
      </c>
      <c r="C605" s="1" t="s">
        <v>188</v>
      </c>
      <c r="D605" s="1" t="s">
        <v>223</v>
      </c>
      <c r="E605" s="1" t="s">
        <v>177</v>
      </c>
      <c r="F605" s="1" t="s">
        <v>178</v>
      </c>
      <c r="G605" s="161">
        <v>44421.644999999997</v>
      </c>
      <c r="H605" s="161">
        <v>45141</v>
      </c>
      <c r="I605" s="1" t="s">
        <v>179</v>
      </c>
      <c r="J605" s="175">
        <v>105524</v>
      </c>
      <c r="K605" s="175">
        <v>100000</v>
      </c>
      <c r="L605" s="175">
        <v>101072.4721518708</v>
      </c>
      <c r="M605" s="175">
        <v>105524</v>
      </c>
      <c r="N605" s="175">
        <v>95.781501982400002</v>
      </c>
      <c r="O605" s="184" t="s">
        <v>0</v>
      </c>
    </row>
    <row r="606" spans="2:15">
      <c r="B606" s="47" t="s">
        <v>174</v>
      </c>
      <c r="C606" s="1" t="s">
        <v>188</v>
      </c>
      <c r="D606" s="1" t="s">
        <v>223</v>
      </c>
      <c r="E606" s="1" t="s">
        <v>177</v>
      </c>
      <c r="F606" s="1" t="s">
        <v>178</v>
      </c>
      <c r="G606" s="161">
        <v>44421.645162037035</v>
      </c>
      <c r="H606" s="161">
        <v>45141</v>
      </c>
      <c r="I606" s="1" t="s">
        <v>179</v>
      </c>
      <c r="J606" s="175">
        <v>105524</v>
      </c>
      <c r="K606" s="175">
        <v>100000</v>
      </c>
      <c r="L606" s="175">
        <v>101072.4721518708</v>
      </c>
      <c r="M606" s="175">
        <v>105524</v>
      </c>
      <c r="N606" s="175">
        <v>95.781501982400002</v>
      </c>
      <c r="O606" s="184" t="s">
        <v>0</v>
      </c>
    </row>
    <row r="607" spans="2:15">
      <c r="B607" s="47" t="s">
        <v>174</v>
      </c>
      <c r="C607" s="1" t="s">
        <v>188</v>
      </c>
      <c r="D607" s="1" t="s">
        <v>223</v>
      </c>
      <c r="E607" s="1" t="s">
        <v>177</v>
      </c>
      <c r="F607" s="1" t="s">
        <v>178</v>
      </c>
      <c r="G607" s="161">
        <v>44424.668935185182</v>
      </c>
      <c r="H607" s="161">
        <v>45145</v>
      </c>
      <c r="I607" s="1" t="s">
        <v>179</v>
      </c>
      <c r="J607" s="175">
        <v>105532</v>
      </c>
      <c r="K607" s="175">
        <v>100000</v>
      </c>
      <c r="L607" s="175">
        <v>101049.4520960161</v>
      </c>
      <c r="M607" s="175">
        <v>105532</v>
      </c>
      <c r="N607" s="175">
        <v>95.752427790599995</v>
      </c>
      <c r="O607" s="184" t="s">
        <v>0</v>
      </c>
    </row>
    <row r="608" spans="2:15">
      <c r="B608" s="47" t="s">
        <v>174</v>
      </c>
      <c r="C608" s="1" t="s">
        <v>188</v>
      </c>
      <c r="D608" s="1" t="s">
        <v>223</v>
      </c>
      <c r="E608" s="1" t="s">
        <v>177</v>
      </c>
      <c r="F608" s="1" t="s">
        <v>178</v>
      </c>
      <c r="G608" s="161">
        <v>44424.674687500003</v>
      </c>
      <c r="H608" s="161">
        <v>45145</v>
      </c>
      <c r="I608" s="1" t="s">
        <v>179</v>
      </c>
      <c r="J608" s="175">
        <v>105532</v>
      </c>
      <c r="K608" s="175">
        <v>100000</v>
      </c>
      <c r="L608" s="175">
        <v>101049.4520960161</v>
      </c>
      <c r="M608" s="175">
        <v>105532</v>
      </c>
      <c r="N608" s="175">
        <v>95.752427790599995</v>
      </c>
      <c r="O608" s="184" t="s">
        <v>0</v>
      </c>
    </row>
    <row r="609" spans="2:15">
      <c r="B609" s="47" t="s">
        <v>174</v>
      </c>
      <c r="C609" s="1" t="s">
        <v>188</v>
      </c>
      <c r="D609" s="1" t="s">
        <v>223</v>
      </c>
      <c r="E609" s="1" t="s">
        <v>177</v>
      </c>
      <c r="F609" s="1" t="s">
        <v>178</v>
      </c>
      <c r="G609" s="161">
        <v>44424.674699074072</v>
      </c>
      <c r="H609" s="161">
        <v>45145</v>
      </c>
      <c r="I609" s="1" t="s">
        <v>179</v>
      </c>
      <c r="J609" s="175">
        <v>105532</v>
      </c>
      <c r="K609" s="175">
        <v>100000</v>
      </c>
      <c r="L609" s="175">
        <v>101049.4520960161</v>
      </c>
      <c r="M609" s="175">
        <v>105532</v>
      </c>
      <c r="N609" s="175">
        <v>95.752427790599995</v>
      </c>
      <c r="O609" s="184" t="s">
        <v>0</v>
      </c>
    </row>
    <row r="610" spans="2:15">
      <c r="B610" s="47" t="s">
        <v>174</v>
      </c>
      <c r="C610" s="1" t="s">
        <v>188</v>
      </c>
      <c r="D610" s="1" t="s">
        <v>223</v>
      </c>
      <c r="E610" s="1" t="s">
        <v>177</v>
      </c>
      <c r="F610" s="1" t="s">
        <v>178</v>
      </c>
      <c r="G610" s="161">
        <v>44424.674710648149</v>
      </c>
      <c r="H610" s="161">
        <v>45145</v>
      </c>
      <c r="I610" s="1" t="s">
        <v>179</v>
      </c>
      <c r="J610" s="175">
        <v>105532</v>
      </c>
      <c r="K610" s="175">
        <v>100000</v>
      </c>
      <c r="L610" s="175">
        <v>101049.4520960161</v>
      </c>
      <c r="M610" s="175">
        <v>105532</v>
      </c>
      <c r="N610" s="175">
        <v>95.752427790599995</v>
      </c>
      <c r="O610" s="184" t="s">
        <v>0</v>
      </c>
    </row>
    <row r="611" spans="2:15">
      <c r="B611" s="47" t="s">
        <v>174</v>
      </c>
      <c r="C611" s="1" t="s">
        <v>188</v>
      </c>
      <c r="D611" s="1" t="s">
        <v>223</v>
      </c>
      <c r="E611" s="1" t="s">
        <v>177</v>
      </c>
      <c r="F611" s="1" t="s">
        <v>178</v>
      </c>
      <c r="G611" s="161">
        <v>44424.674710648149</v>
      </c>
      <c r="H611" s="161">
        <v>45145</v>
      </c>
      <c r="I611" s="1" t="s">
        <v>179</v>
      </c>
      <c r="J611" s="175">
        <v>105532</v>
      </c>
      <c r="K611" s="175">
        <v>100000</v>
      </c>
      <c r="L611" s="175">
        <v>101049.4520960161</v>
      </c>
      <c r="M611" s="175">
        <v>105532</v>
      </c>
      <c r="N611" s="175">
        <v>95.752427790599995</v>
      </c>
      <c r="O611" s="184" t="s">
        <v>0</v>
      </c>
    </row>
    <row r="612" spans="2:15">
      <c r="B612" s="47" t="s">
        <v>174</v>
      </c>
      <c r="C612" s="1" t="s">
        <v>188</v>
      </c>
      <c r="D612" s="1" t="s">
        <v>223</v>
      </c>
      <c r="E612" s="1" t="s">
        <v>177</v>
      </c>
      <c r="F612" s="1" t="s">
        <v>178</v>
      </c>
      <c r="G612" s="161">
        <v>44424.674722222226</v>
      </c>
      <c r="H612" s="161">
        <v>45145</v>
      </c>
      <c r="I612" s="1" t="s">
        <v>179</v>
      </c>
      <c r="J612" s="175">
        <v>105532</v>
      </c>
      <c r="K612" s="175">
        <v>100000</v>
      </c>
      <c r="L612" s="175">
        <v>101049.4520960161</v>
      </c>
      <c r="M612" s="175">
        <v>105532</v>
      </c>
      <c r="N612" s="175">
        <v>95.752427790599995</v>
      </c>
      <c r="O612" s="184" t="s">
        <v>0</v>
      </c>
    </row>
    <row r="613" spans="2:15">
      <c r="B613" s="47" t="s">
        <v>174</v>
      </c>
      <c r="C613" s="1" t="s">
        <v>188</v>
      </c>
      <c r="D613" s="1" t="s">
        <v>223</v>
      </c>
      <c r="E613" s="1" t="s">
        <v>177</v>
      </c>
      <c r="F613" s="1" t="s">
        <v>178</v>
      </c>
      <c r="G613" s="161">
        <v>44424.674733796295</v>
      </c>
      <c r="H613" s="161">
        <v>45145</v>
      </c>
      <c r="I613" s="1" t="s">
        <v>179</v>
      </c>
      <c r="J613" s="175">
        <v>105532</v>
      </c>
      <c r="K613" s="175">
        <v>100000</v>
      </c>
      <c r="L613" s="175">
        <v>101049.4520960161</v>
      </c>
      <c r="M613" s="175">
        <v>105532</v>
      </c>
      <c r="N613" s="175">
        <v>95.752427790599995</v>
      </c>
      <c r="O613" s="184" t="s">
        <v>0</v>
      </c>
    </row>
    <row r="614" spans="2:15">
      <c r="B614" s="47" t="s">
        <v>174</v>
      </c>
      <c r="C614" s="1" t="s">
        <v>188</v>
      </c>
      <c r="D614" s="1" t="s">
        <v>223</v>
      </c>
      <c r="E614" s="1" t="s">
        <v>177</v>
      </c>
      <c r="F614" s="1" t="s">
        <v>178</v>
      </c>
      <c r="G614" s="161">
        <v>44424.674745370372</v>
      </c>
      <c r="H614" s="161">
        <v>45145</v>
      </c>
      <c r="I614" s="1" t="s">
        <v>179</v>
      </c>
      <c r="J614" s="175">
        <v>105532</v>
      </c>
      <c r="K614" s="175">
        <v>100000</v>
      </c>
      <c r="L614" s="175">
        <v>101049.4520960161</v>
      </c>
      <c r="M614" s="175">
        <v>105532</v>
      </c>
      <c r="N614" s="175">
        <v>95.752427790599995</v>
      </c>
      <c r="O614" s="184" t="s">
        <v>0</v>
      </c>
    </row>
    <row r="615" spans="2:15">
      <c r="B615" s="47" t="s">
        <v>174</v>
      </c>
      <c r="C615" s="1" t="s">
        <v>188</v>
      </c>
      <c r="D615" s="1" t="s">
        <v>223</v>
      </c>
      <c r="E615" s="1" t="s">
        <v>177</v>
      </c>
      <c r="F615" s="1" t="s">
        <v>178</v>
      </c>
      <c r="G615" s="161">
        <v>44424.674861111111</v>
      </c>
      <c r="H615" s="161">
        <v>45145</v>
      </c>
      <c r="I615" s="1" t="s">
        <v>179</v>
      </c>
      <c r="J615" s="175">
        <v>105532</v>
      </c>
      <c r="K615" s="175">
        <v>100000</v>
      </c>
      <c r="L615" s="175">
        <v>101049.4520960161</v>
      </c>
      <c r="M615" s="175">
        <v>105532</v>
      </c>
      <c r="N615" s="175">
        <v>95.752427790599995</v>
      </c>
      <c r="O615" s="184" t="s">
        <v>0</v>
      </c>
    </row>
    <row r="616" spans="2:15">
      <c r="B616" s="47" t="s">
        <v>174</v>
      </c>
      <c r="C616" s="1" t="s">
        <v>188</v>
      </c>
      <c r="D616" s="1" t="s">
        <v>223</v>
      </c>
      <c r="E616" s="1" t="s">
        <v>177</v>
      </c>
      <c r="F616" s="1" t="s">
        <v>178</v>
      </c>
      <c r="G616" s="161">
        <v>44424.674872685187</v>
      </c>
      <c r="H616" s="161">
        <v>45145</v>
      </c>
      <c r="I616" s="1" t="s">
        <v>179</v>
      </c>
      <c r="J616" s="175">
        <v>105532</v>
      </c>
      <c r="K616" s="175">
        <v>100000</v>
      </c>
      <c r="L616" s="175">
        <v>101049.4520960161</v>
      </c>
      <c r="M616" s="175">
        <v>105532</v>
      </c>
      <c r="N616" s="175">
        <v>95.752427790599995</v>
      </c>
      <c r="O616" s="184" t="s">
        <v>0</v>
      </c>
    </row>
    <row r="617" spans="2:15">
      <c r="B617" s="47" t="s">
        <v>174</v>
      </c>
      <c r="C617" s="1" t="s">
        <v>217</v>
      </c>
      <c r="D617" s="1" t="s">
        <v>223</v>
      </c>
      <c r="E617" s="1"/>
      <c r="F617" s="1"/>
      <c r="G617" s="161">
        <v>44061.629965277782</v>
      </c>
      <c r="H617" s="161">
        <v>44610</v>
      </c>
      <c r="I617" s="1" t="s">
        <v>179</v>
      </c>
      <c r="J617" s="175">
        <v>106027.4</v>
      </c>
      <c r="K617" s="175">
        <v>100010.91</v>
      </c>
      <c r="L617" s="175">
        <v>100557.18228736259</v>
      </c>
      <c r="M617" s="175">
        <v>106027.4</v>
      </c>
      <c r="N617" s="175">
        <v>94.840750869499999</v>
      </c>
      <c r="O617" s="184" t="s">
        <v>0</v>
      </c>
    </row>
    <row r="618" spans="2:15">
      <c r="B618" s="47" t="s">
        <v>174</v>
      </c>
      <c r="C618" s="1" t="s">
        <v>217</v>
      </c>
      <c r="D618" s="1" t="s">
        <v>223</v>
      </c>
      <c r="E618" s="1"/>
      <c r="F618" s="1"/>
      <c r="G618" s="161">
        <v>44061.630590277782</v>
      </c>
      <c r="H618" s="161">
        <v>44610</v>
      </c>
      <c r="I618" s="1" t="s">
        <v>179</v>
      </c>
      <c r="J618" s="175">
        <v>106027.4</v>
      </c>
      <c r="K618" s="175">
        <v>100010.91</v>
      </c>
      <c r="L618" s="175">
        <v>100557.18228736259</v>
      </c>
      <c r="M618" s="175">
        <v>106027.4</v>
      </c>
      <c r="N618" s="175">
        <v>94.840750869499999</v>
      </c>
      <c r="O618" s="184" t="s">
        <v>0</v>
      </c>
    </row>
    <row r="619" spans="2:15">
      <c r="B619" s="47" t="s">
        <v>174</v>
      </c>
      <c r="C619" s="1" t="s">
        <v>217</v>
      </c>
      <c r="D619" s="1" t="s">
        <v>223</v>
      </c>
      <c r="E619" s="1"/>
      <c r="F619" s="1"/>
      <c r="G619" s="161">
        <v>44061.631597222222</v>
      </c>
      <c r="H619" s="161">
        <v>44610</v>
      </c>
      <c r="I619" s="1" t="s">
        <v>179</v>
      </c>
      <c r="J619" s="175">
        <v>106027.4</v>
      </c>
      <c r="K619" s="175">
        <v>100010.91</v>
      </c>
      <c r="L619" s="175">
        <v>100557.18228736259</v>
      </c>
      <c r="M619" s="175">
        <v>106027.4</v>
      </c>
      <c r="N619" s="175">
        <v>94.840750869499999</v>
      </c>
      <c r="O619" s="184" t="s">
        <v>0</v>
      </c>
    </row>
    <row r="620" spans="2:15">
      <c r="B620" s="47" t="s">
        <v>174</v>
      </c>
      <c r="C620" s="1" t="s">
        <v>217</v>
      </c>
      <c r="D620" s="1" t="s">
        <v>223</v>
      </c>
      <c r="E620" s="1"/>
      <c r="F620" s="1"/>
      <c r="G620" s="161">
        <v>44061.633229166669</v>
      </c>
      <c r="H620" s="161">
        <v>44610</v>
      </c>
      <c r="I620" s="1" t="s">
        <v>179</v>
      </c>
      <c r="J620" s="175">
        <v>106027.4</v>
      </c>
      <c r="K620" s="175">
        <v>100010.91</v>
      </c>
      <c r="L620" s="175">
        <v>100557.18228736259</v>
      </c>
      <c r="M620" s="175">
        <v>106027.4</v>
      </c>
      <c r="N620" s="175">
        <v>94.840750869499999</v>
      </c>
      <c r="O620" s="184" t="s">
        <v>0</v>
      </c>
    </row>
    <row r="621" spans="2:15">
      <c r="B621" s="47" t="s">
        <v>174</v>
      </c>
      <c r="C621" s="1" t="s">
        <v>217</v>
      </c>
      <c r="D621" s="1" t="s">
        <v>223</v>
      </c>
      <c r="E621" s="1"/>
      <c r="F621" s="1"/>
      <c r="G621" s="161">
        <v>44061.633634259255</v>
      </c>
      <c r="H621" s="161">
        <v>44610</v>
      </c>
      <c r="I621" s="1" t="s">
        <v>179</v>
      </c>
      <c r="J621" s="175">
        <v>106027.4</v>
      </c>
      <c r="K621" s="175">
        <v>100010.91</v>
      </c>
      <c r="L621" s="175">
        <v>100557.18228736259</v>
      </c>
      <c r="M621" s="175">
        <v>106027.4</v>
      </c>
      <c r="N621" s="175">
        <v>94.840750869499999</v>
      </c>
      <c r="O621" s="184" t="s">
        <v>0</v>
      </c>
    </row>
    <row r="622" spans="2:15">
      <c r="B622" s="47" t="s">
        <v>174</v>
      </c>
      <c r="C622" s="1" t="s">
        <v>217</v>
      </c>
      <c r="D622" s="1" t="s">
        <v>223</v>
      </c>
      <c r="E622" s="1"/>
      <c r="F622" s="1"/>
      <c r="G622" s="161">
        <v>44061.633969907409</v>
      </c>
      <c r="H622" s="161">
        <v>44791</v>
      </c>
      <c r="I622" s="1" t="s">
        <v>179</v>
      </c>
      <c r="J622" s="175">
        <v>106027.4</v>
      </c>
      <c r="K622" s="175">
        <v>100010.91</v>
      </c>
      <c r="L622" s="175">
        <v>100557.18228736259</v>
      </c>
      <c r="M622" s="175">
        <v>106027.4</v>
      </c>
      <c r="N622" s="175">
        <v>94.840750869499999</v>
      </c>
      <c r="O622" s="184" t="s">
        <v>0</v>
      </c>
    </row>
    <row r="623" spans="2:15">
      <c r="B623" s="47" t="s">
        <v>174</v>
      </c>
      <c r="C623" s="1" t="s">
        <v>217</v>
      </c>
      <c r="D623" s="1" t="s">
        <v>223</v>
      </c>
      <c r="E623" s="1"/>
      <c r="F623" s="1"/>
      <c r="G623" s="161">
        <v>44061.634293981479</v>
      </c>
      <c r="H623" s="161">
        <v>44610</v>
      </c>
      <c r="I623" s="1" t="s">
        <v>179</v>
      </c>
      <c r="J623" s="175">
        <v>106027.4</v>
      </c>
      <c r="K623" s="175">
        <v>100010.91</v>
      </c>
      <c r="L623" s="175">
        <v>100557.18228736259</v>
      </c>
      <c r="M623" s="175">
        <v>106027.4</v>
      </c>
      <c r="N623" s="175">
        <v>94.840750869499999</v>
      </c>
      <c r="O623" s="184" t="s">
        <v>0</v>
      </c>
    </row>
    <row r="624" spans="2:15">
      <c r="B624" s="47" t="s">
        <v>174</v>
      </c>
      <c r="C624" s="1" t="s">
        <v>217</v>
      </c>
      <c r="D624" s="1" t="s">
        <v>223</v>
      </c>
      <c r="E624" s="1"/>
      <c r="F624" s="1"/>
      <c r="G624" s="161">
        <v>44061.634826388894</v>
      </c>
      <c r="H624" s="161">
        <v>44610</v>
      </c>
      <c r="I624" s="1" t="s">
        <v>179</v>
      </c>
      <c r="J624" s="175">
        <v>106027.4</v>
      </c>
      <c r="K624" s="175">
        <v>100010.91</v>
      </c>
      <c r="L624" s="175">
        <v>100557.18228736259</v>
      </c>
      <c r="M624" s="175">
        <v>106027.4</v>
      </c>
      <c r="N624" s="175">
        <v>94.840750869499999</v>
      </c>
      <c r="O624" s="184" t="s">
        <v>0</v>
      </c>
    </row>
    <row r="625" spans="2:15">
      <c r="B625" s="47" t="s">
        <v>174</v>
      </c>
      <c r="C625" s="1" t="s">
        <v>217</v>
      </c>
      <c r="D625" s="1" t="s">
        <v>223</v>
      </c>
      <c r="E625" s="1"/>
      <c r="F625" s="1"/>
      <c r="G625" s="161">
        <v>44061.635127314818</v>
      </c>
      <c r="H625" s="161">
        <v>44610</v>
      </c>
      <c r="I625" s="1" t="s">
        <v>179</v>
      </c>
      <c r="J625" s="175">
        <v>106027.4</v>
      </c>
      <c r="K625" s="175">
        <v>100010.91</v>
      </c>
      <c r="L625" s="175">
        <v>100557.18228736259</v>
      </c>
      <c r="M625" s="175">
        <v>106027.4</v>
      </c>
      <c r="N625" s="175">
        <v>94.840750869499999</v>
      </c>
      <c r="O625" s="184" t="s">
        <v>0</v>
      </c>
    </row>
    <row r="626" spans="2:15">
      <c r="B626" s="47" t="s">
        <v>174</v>
      </c>
      <c r="C626" s="1" t="s">
        <v>217</v>
      </c>
      <c r="D626" s="1" t="s">
        <v>223</v>
      </c>
      <c r="E626" s="1"/>
      <c r="F626" s="1"/>
      <c r="G626" s="161">
        <v>44061.635960648149</v>
      </c>
      <c r="H626" s="161">
        <v>44610</v>
      </c>
      <c r="I626" s="1" t="s">
        <v>179</v>
      </c>
      <c r="J626" s="175">
        <v>106027.4</v>
      </c>
      <c r="K626" s="175">
        <v>100010.91</v>
      </c>
      <c r="L626" s="175">
        <v>100557.18228736259</v>
      </c>
      <c r="M626" s="175">
        <v>106027.4</v>
      </c>
      <c r="N626" s="175">
        <v>94.840750869499999</v>
      </c>
      <c r="O626" s="184" t="s">
        <v>0</v>
      </c>
    </row>
    <row r="627" spans="2:15">
      <c r="B627" s="47" t="s">
        <v>174</v>
      </c>
      <c r="C627" s="1" t="s">
        <v>217</v>
      </c>
      <c r="D627" s="1" t="s">
        <v>223</v>
      </c>
      <c r="E627" s="1"/>
      <c r="F627" s="1"/>
      <c r="G627" s="161">
        <v>44077.477465277785</v>
      </c>
      <c r="H627" s="161">
        <v>44627</v>
      </c>
      <c r="I627" s="1" t="s">
        <v>179</v>
      </c>
      <c r="J627" s="175">
        <v>106038.36</v>
      </c>
      <c r="K627" s="175">
        <v>100010.91</v>
      </c>
      <c r="L627" s="175">
        <v>100381.8400725395</v>
      </c>
      <c r="M627" s="175">
        <v>106038.36</v>
      </c>
      <c r="N627" s="175">
        <v>94.665590898000005</v>
      </c>
      <c r="O627" s="184" t="s">
        <v>0</v>
      </c>
    </row>
    <row r="628" spans="2:15">
      <c r="B628" s="47" t="s">
        <v>174</v>
      </c>
      <c r="C628" s="1" t="s">
        <v>217</v>
      </c>
      <c r="D628" s="1" t="s">
        <v>223</v>
      </c>
      <c r="E628" s="1"/>
      <c r="F628" s="1"/>
      <c r="G628" s="161">
        <v>44077.477754629632</v>
      </c>
      <c r="H628" s="161">
        <v>44627</v>
      </c>
      <c r="I628" s="1" t="s">
        <v>179</v>
      </c>
      <c r="J628" s="175">
        <v>106038.36</v>
      </c>
      <c r="K628" s="175">
        <v>100010.91</v>
      </c>
      <c r="L628" s="175">
        <v>100381.8400725395</v>
      </c>
      <c r="M628" s="175">
        <v>106038.36</v>
      </c>
      <c r="N628" s="175">
        <v>94.665590898000005</v>
      </c>
      <c r="O628" s="184" t="s">
        <v>0</v>
      </c>
    </row>
    <row r="629" spans="2:15">
      <c r="B629" s="47" t="s">
        <v>174</v>
      </c>
      <c r="C629" s="1" t="s">
        <v>217</v>
      </c>
      <c r="D629" s="1" t="s">
        <v>223</v>
      </c>
      <c r="E629" s="1"/>
      <c r="F629" s="1"/>
      <c r="G629" s="161">
        <v>44077.478090277778</v>
      </c>
      <c r="H629" s="161">
        <v>44627</v>
      </c>
      <c r="I629" s="1" t="s">
        <v>179</v>
      </c>
      <c r="J629" s="175">
        <v>106038.36</v>
      </c>
      <c r="K629" s="175">
        <v>100010.91</v>
      </c>
      <c r="L629" s="175">
        <v>100381.8400725395</v>
      </c>
      <c r="M629" s="175">
        <v>106038.36</v>
      </c>
      <c r="N629" s="175">
        <v>94.665590898000005</v>
      </c>
      <c r="O629" s="184" t="s">
        <v>0</v>
      </c>
    </row>
    <row r="630" spans="2:15">
      <c r="B630" s="47" t="s">
        <v>174</v>
      </c>
      <c r="C630" s="1" t="s">
        <v>217</v>
      </c>
      <c r="D630" s="1" t="s">
        <v>223</v>
      </c>
      <c r="E630" s="1"/>
      <c r="F630" s="1"/>
      <c r="G630" s="161">
        <v>44077.478483796302</v>
      </c>
      <c r="H630" s="161">
        <v>44627</v>
      </c>
      <c r="I630" s="1" t="s">
        <v>179</v>
      </c>
      <c r="J630" s="175">
        <v>106038.36</v>
      </c>
      <c r="K630" s="175">
        <v>100010.91</v>
      </c>
      <c r="L630" s="175">
        <v>100381.8400725395</v>
      </c>
      <c r="M630" s="175">
        <v>106038.36</v>
      </c>
      <c r="N630" s="175">
        <v>94.665590898000005</v>
      </c>
      <c r="O630" s="184" t="s">
        <v>0</v>
      </c>
    </row>
    <row r="631" spans="2:15">
      <c r="B631" s="47" t="s">
        <v>174</v>
      </c>
      <c r="C631" s="1" t="s">
        <v>217</v>
      </c>
      <c r="D631" s="1" t="s">
        <v>223</v>
      </c>
      <c r="E631" s="1"/>
      <c r="F631" s="1"/>
      <c r="G631" s="161">
        <v>44077.478819444448</v>
      </c>
      <c r="H631" s="161">
        <v>44627</v>
      </c>
      <c r="I631" s="1" t="s">
        <v>179</v>
      </c>
      <c r="J631" s="175">
        <v>106038.36</v>
      </c>
      <c r="K631" s="175">
        <v>100010.91</v>
      </c>
      <c r="L631" s="175">
        <v>100381.8400725395</v>
      </c>
      <c r="M631" s="175">
        <v>106038.36</v>
      </c>
      <c r="N631" s="175">
        <v>94.665590898000005</v>
      </c>
      <c r="O631" s="184" t="s">
        <v>0</v>
      </c>
    </row>
    <row r="632" spans="2:15">
      <c r="B632" s="47" t="s">
        <v>174</v>
      </c>
      <c r="C632" s="1" t="s">
        <v>217</v>
      </c>
      <c r="D632" s="1" t="s">
        <v>223</v>
      </c>
      <c r="E632" s="1"/>
      <c r="F632" s="1"/>
      <c r="G632" s="161">
        <v>44104.610092592593</v>
      </c>
      <c r="H632" s="161">
        <v>44824</v>
      </c>
      <c r="I632" s="1" t="s">
        <v>179</v>
      </c>
      <c r="J632" s="175">
        <v>108383.56</v>
      </c>
      <c r="K632" s="175">
        <v>100000.01</v>
      </c>
      <c r="L632" s="175">
        <v>100081.10297167439</v>
      </c>
      <c r="M632" s="175">
        <v>108383.56</v>
      </c>
      <c r="N632" s="175">
        <v>92.339745042199993</v>
      </c>
      <c r="O632" s="184" t="s">
        <v>0</v>
      </c>
    </row>
    <row r="633" spans="2:15">
      <c r="B633" s="47" t="s">
        <v>174</v>
      </c>
      <c r="C633" s="1" t="s">
        <v>217</v>
      </c>
      <c r="D633" s="1" t="s">
        <v>223</v>
      </c>
      <c r="E633" s="1"/>
      <c r="F633" s="1"/>
      <c r="G633" s="161">
        <v>44104.623240740744</v>
      </c>
      <c r="H633" s="161">
        <v>44824</v>
      </c>
      <c r="I633" s="1" t="s">
        <v>179</v>
      </c>
      <c r="J633" s="175">
        <v>108383.56</v>
      </c>
      <c r="K633" s="175">
        <v>100000.01</v>
      </c>
      <c r="L633" s="175">
        <v>100081.10297167439</v>
      </c>
      <c r="M633" s="175">
        <v>108383.56</v>
      </c>
      <c r="N633" s="175">
        <v>92.339745042199993</v>
      </c>
      <c r="O633" s="184" t="s">
        <v>0</v>
      </c>
    </row>
    <row r="634" spans="2:15">
      <c r="B634" s="47" t="s">
        <v>174</v>
      </c>
      <c r="C634" s="1" t="s">
        <v>217</v>
      </c>
      <c r="D634" s="1" t="s">
        <v>223</v>
      </c>
      <c r="E634" s="1"/>
      <c r="F634" s="1"/>
      <c r="G634" s="161">
        <v>44104.623854166668</v>
      </c>
      <c r="H634" s="161">
        <v>44824</v>
      </c>
      <c r="I634" s="1" t="s">
        <v>179</v>
      </c>
      <c r="J634" s="175">
        <v>108383.56</v>
      </c>
      <c r="K634" s="175">
        <v>100000.01</v>
      </c>
      <c r="L634" s="175">
        <v>100081.10297167439</v>
      </c>
      <c r="M634" s="175">
        <v>108383.56</v>
      </c>
      <c r="N634" s="175">
        <v>92.339745042199993</v>
      </c>
      <c r="O634" s="184" t="s">
        <v>0</v>
      </c>
    </row>
    <row r="635" spans="2:15">
      <c r="B635" s="47" t="s">
        <v>174</v>
      </c>
      <c r="C635" s="1" t="s">
        <v>217</v>
      </c>
      <c r="D635" s="1" t="s">
        <v>223</v>
      </c>
      <c r="E635" s="1"/>
      <c r="F635" s="1"/>
      <c r="G635" s="161">
        <v>44104.624189814815</v>
      </c>
      <c r="H635" s="161">
        <v>44824</v>
      </c>
      <c r="I635" s="1" t="s">
        <v>179</v>
      </c>
      <c r="J635" s="175">
        <v>108383.56</v>
      </c>
      <c r="K635" s="175">
        <v>100000.01</v>
      </c>
      <c r="L635" s="175">
        <v>100081.10297167439</v>
      </c>
      <c r="M635" s="175">
        <v>108383.56</v>
      </c>
      <c r="N635" s="175">
        <v>92.339745042199993</v>
      </c>
      <c r="O635" s="184" t="s">
        <v>0</v>
      </c>
    </row>
    <row r="636" spans="2:15">
      <c r="B636" s="47" t="s">
        <v>174</v>
      </c>
      <c r="C636" s="1" t="s">
        <v>217</v>
      </c>
      <c r="D636" s="1" t="s">
        <v>223</v>
      </c>
      <c r="E636" s="1"/>
      <c r="F636" s="1"/>
      <c r="G636" s="161">
        <v>44104.624502314822</v>
      </c>
      <c r="H636" s="161">
        <v>44824</v>
      </c>
      <c r="I636" s="1" t="s">
        <v>179</v>
      </c>
      <c r="J636" s="175">
        <v>108383.56</v>
      </c>
      <c r="K636" s="175">
        <v>100000.01</v>
      </c>
      <c r="L636" s="175">
        <v>100081.10297167439</v>
      </c>
      <c r="M636" s="175">
        <v>108383.56</v>
      </c>
      <c r="N636" s="175">
        <v>92.339745042199993</v>
      </c>
      <c r="O636" s="184" t="s">
        <v>0</v>
      </c>
    </row>
    <row r="637" spans="2:15">
      <c r="B637" s="47" t="s">
        <v>174</v>
      </c>
      <c r="C637" s="1" t="s">
        <v>217</v>
      </c>
      <c r="D637" s="1" t="s">
        <v>223</v>
      </c>
      <c r="E637" s="1"/>
      <c r="F637" s="1"/>
      <c r="G637" s="161">
        <v>44134.645879629636</v>
      </c>
      <c r="H637" s="161">
        <v>44676</v>
      </c>
      <c r="I637" s="1" t="s">
        <v>179</v>
      </c>
      <c r="J637" s="175">
        <v>105939.73</v>
      </c>
      <c r="K637" s="175">
        <v>100000</v>
      </c>
      <c r="L637" s="175">
        <v>100733.2478929098</v>
      </c>
      <c r="M637" s="175">
        <v>105939.73</v>
      </c>
      <c r="N637" s="175">
        <v>95.085430076999998</v>
      </c>
      <c r="O637" s="184" t="s">
        <v>0</v>
      </c>
    </row>
    <row r="638" spans="2:15">
      <c r="B638" s="47" t="s">
        <v>174</v>
      </c>
      <c r="C638" s="1" t="s">
        <v>217</v>
      </c>
      <c r="D638" s="1" t="s">
        <v>223</v>
      </c>
      <c r="E638" s="1"/>
      <c r="F638" s="1"/>
      <c r="G638" s="161">
        <v>44134.646203703705</v>
      </c>
      <c r="H638" s="161">
        <v>44676</v>
      </c>
      <c r="I638" s="1" t="s">
        <v>179</v>
      </c>
      <c r="J638" s="175">
        <v>105939.73</v>
      </c>
      <c r="K638" s="175">
        <v>100000</v>
      </c>
      <c r="L638" s="175">
        <v>100733.2478929098</v>
      </c>
      <c r="M638" s="175">
        <v>105939.73</v>
      </c>
      <c r="N638" s="175">
        <v>95.085430076999998</v>
      </c>
      <c r="O638" s="184" t="s">
        <v>0</v>
      </c>
    </row>
    <row r="639" spans="2:15">
      <c r="B639" s="47" t="s">
        <v>174</v>
      </c>
      <c r="C639" s="1" t="s">
        <v>217</v>
      </c>
      <c r="D639" s="1" t="s">
        <v>223</v>
      </c>
      <c r="E639" s="1"/>
      <c r="F639" s="1"/>
      <c r="G639" s="161">
        <v>44134.646481481483</v>
      </c>
      <c r="H639" s="161">
        <v>44676</v>
      </c>
      <c r="I639" s="1" t="s">
        <v>179</v>
      </c>
      <c r="J639" s="175">
        <v>105939.73</v>
      </c>
      <c r="K639" s="175">
        <v>100000</v>
      </c>
      <c r="L639" s="175">
        <v>100733.2478929098</v>
      </c>
      <c r="M639" s="175">
        <v>105939.73</v>
      </c>
      <c r="N639" s="175">
        <v>95.085430076999998</v>
      </c>
      <c r="O639" s="184" t="s">
        <v>0</v>
      </c>
    </row>
    <row r="640" spans="2:15">
      <c r="B640" s="47" t="s">
        <v>174</v>
      </c>
      <c r="C640" s="1" t="s">
        <v>217</v>
      </c>
      <c r="D640" s="1" t="s">
        <v>223</v>
      </c>
      <c r="E640" s="1"/>
      <c r="F640" s="1"/>
      <c r="G640" s="161">
        <v>44134.646747685183</v>
      </c>
      <c r="H640" s="161">
        <v>44676</v>
      </c>
      <c r="I640" s="1" t="s">
        <v>179</v>
      </c>
      <c r="J640" s="175">
        <v>105939.73</v>
      </c>
      <c r="K640" s="175">
        <v>100000</v>
      </c>
      <c r="L640" s="175">
        <v>100733.2478929098</v>
      </c>
      <c r="M640" s="175">
        <v>105939.73</v>
      </c>
      <c r="N640" s="175">
        <v>95.085430076999998</v>
      </c>
      <c r="O640" s="184" t="s">
        <v>0</v>
      </c>
    </row>
    <row r="641" spans="2:15">
      <c r="B641" s="47" t="s">
        <v>174</v>
      </c>
      <c r="C641" s="1" t="s">
        <v>217</v>
      </c>
      <c r="D641" s="1" t="s">
        <v>223</v>
      </c>
      <c r="E641" s="1"/>
      <c r="F641" s="1"/>
      <c r="G641" s="161">
        <v>44134.647013888884</v>
      </c>
      <c r="H641" s="161">
        <v>44676</v>
      </c>
      <c r="I641" s="1" t="s">
        <v>179</v>
      </c>
      <c r="J641" s="175">
        <v>105939.73</v>
      </c>
      <c r="K641" s="175">
        <v>100000</v>
      </c>
      <c r="L641" s="175">
        <v>100733.2478929098</v>
      </c>
      <c r="M641" s="175">
        <v>105939.73</v>
      </c>
      <c r="N641" s="175">
        <v>95.085430076999998</v>
      </c>
      <c r="O641" s="184" t="s">
        <v>0</v>
      </c>
    </row>
    <row r="642" spans="2:15">
      <c r="B642" s="47" t="s">
        <v>174</v>
      </c>
      <c r="C642" s="1" t="s">
        <v>217</v>
      </c>
      <c r="D642" s="1" t="s">
        <v>223</v>
      </c>
      <c r="E642" s="1"/>
      <c r="F642" s="1"/>
      <c r="G642" s="161">
        <v>44134.647314814814</v>
      </c>
      <c r="H642" s="161">
        <v>44676</v>
      </c>
      <c r="I642" s="1" t="s">
        <v>179</v>
      </c>
      <c r="J642" s="175">
        <v>105939.73</v>
      </c>
      <c r="K642" s="175">
        <v>100000</v>
      </c>
      <c r="L642" s="175">
        <v>100733.2478929098</v>
      </c>
      <c r="M642" s="175">
        <v>105939.73</v>
      </c>
      <c r="N642" s="175">
        <v>95.085430076999998</v>
      </c>
      <c r="O642" s="184" t="s">
        <v>0</v>
      </c>
    </row>
    <row r="643" spans="2:15">
      <c r="B643" s="47" t="s">
        <v>174</v>
      </c>
      <c r="C643" s="1" t="s">
        <v>217</v>
      </c>
      <c r="D643" s="1" t="s">
        <v>223</v>
      </c>
      <c r="E643" s="1"/>
      <c r="F643" s="1"/>
      <c r="G643" s="161">
        <v>44134.653310185189</v>
      </c>
      <c r="H643" s="161">
        <v>44676</v>
      </c>
      <c r="I643" s="1" t="s">
        <v>179</v>
      </c>
      <c r="J643" s="175">
        <v>105939.73</v>
      </c>
      <c r="K643" s="175">
        <v>100000</v>
      </c>
      <c r="L643" s="175">
        <v>100733.2478929098</v>
      </c>
      <c r="M643" s="175">
        <v>105939.73</v>
      </c>
      <c r="N643" s="175">
        <v>95.085430076999998</v>
      </c>
      <c r="O643" s="184" t="s">
        <v>0</v>
      </c>
    </row>
    <row r="644" spans="2:15">
      <c r="B644" s="47" t="s">
        <v>174</v>
      </c>
      <c r="C644" s="1" t="s">
        <v>217</v>
      </c>
      <c r="D644" s="1" t="s">
        <v>223</v>
      </c>
      <c r="E644" s="1"/>
      <c r="F644" s="1"/>
      <c r="G644" s="161">
        <v>44134.653622685182</v>
      </c>
      <c r="H644" s="161">
        <v>44676</v>
      </c>
      <c r="I644" s="1" t="s">
        <v>179</v>
      </c>
      <c r="J644" s="175">
        <v>105939.73</v>
      </c>
      <c r="K644" s="175">
        <v>100000</v>
      </c>
      <c r="L644" s="175">
        <v>100733.2478929098</v>
      </c>
      <c r="M644" s="175">
        <v>105939.73</v>
      </c>
      <c r="N644" s="175">
        <v>95.085430076999998</v>
      </c>
      <c r="O644" s="184" t="s">
        <v>0</v>
      </c>
    </row>
    <row r="645" spans="2:15">
      <c r="B645" s="47" t="s">
        <v>174</v>
      </c>
      <c r="C645" s="1" t="s">
        <v>217</v>
      </c>
      <c r="D645" s="1" t="s">
        <v>223</v>
      </c>
      <c r="E645" s="1"/>
      <c r="F645" s="1"/>
      <c r="G645" s="161">
        <v>44134.654351851852</v>
      </c>
      <c r="H645" s="161">
        <v>44676</v>
      </c>
      <c r="I645" s="1" t="s">
        <v>179</v>
      </c>
      <c r="J645" s="175">
        <v>105939.73</v>
      </c>
      <c r="K645" s="175">
        <v>100000</v>
      </c>
      <c r="L645" s="175">
        <v>100733.2478929098</v>
      </c>
      <c r="M645" s="175">
        <v>105939.73</v>
      </c>
      <c r="N645" s="175">
        <v>95.085430076999998</v>
      </c>
      <c r="O645" s="184" t="s">
        <v>0</v>
      </c>
    </row>
    <row r="646" spans="2:15">
      <c r="B646" s="47" t="s">
        <v>174</v>
      </c>
      <c r="C646" s="1" t="s">
        <v>217</v>
      </c>
      <c r="D646" s="1" t="s">
        <v>223</v>
      </c>
      <c r="E646" s="1"/>
      <c r="F646" s="1"/>
      <c r="G646" s="161">
        <v>44134.654699074075</v>
      </c>
      <c r="H646" s="161">
        <v>44676</v>
      </c>
      <c r="I646" s="1" t="s">
        <v>179</v>
      </c>
      <c r="J646" s="175">
        <v>105939.73</v>
      </c>
      <c r="K646" s="175">
        <v>100000</v>
      </c>
      <c r="L646" s="175">
        <v>100733.2478929098</v>
      </c>
      <c r="M646" s="175">
        <v>105939.73</v>
      </c>
      <c r="N646" s="175">
        <v>95.085430076999998</v>
      </c>
      <c r="O646" s="184" t="s">
        <v>0</v>
      </c>
    </row>
    <row r="647" spans="2:15">
      <c r="B647" s="47" t="s">
        <v>174</v>
      </c>
      <c r="C647" s="1" t="s">
        <v>217</v>
      </c>
      <c r="D647" s="1" t="s">
        <v>223</v>
      </c>
      <c r="E647" s="1"/>
      <c r="F647" s="1"/>
      <c r="G647" s="161">
        <v>44225.550567129627</v>
      </c>
      <c r="H647" s="161">
        <v>45320</v>
      </c>
      <c r="I647" s="1" t="s">
        <v>179</v>
      </c>
      <c r="J647" s="175">
        <v>28753.42</v>
      </c>
      <c r="K647" s="175">
        <v>25003.4</v>
      </c>
      <c r="L647" s="175">
        <v>25228.957361418001</v>
      </c>
      <c r="M647" s="175">
        <v>28753.42</v>
      </c>
      <c r="N647" s="175">
        <v>87.742457632599994</v>
      </c>
      <c r="O647" s="184" t="s">
        <v>0</v>
      </c>
    </row>
    <row r="648" spans="2:15">
      <c r="B648" s="47" t="s">
        <v>174</v>
      </c>
      <c r="C648" s="1" t="s">
        <v>217</v>
      </c>
      <c r="D648" s="1" t="s">
        <v>223</v>
      </c>
      <c r="E648" s="1"/>
      <c r="F648" s="1"/>
      <c r="G648" s="161">
        <v>44225.550902777773</v>
      </c>
      <c r="H648" s="161">
        <v>45320</v>
      </c>
      <c r="I648" s="1" t="s">
        <v>179</v>
      </c>
      <c r="J648" s="175">
        <v>28753.42</v>
      </c>
      <c r="K648" s="175">
        <v>25003.4</v>
      </c>
      <c r="L648" s="175">
        <v>25228.957361418001</v>
      </c>
      <c r="M648" s="175">
        <v>28753.42</v>
      </c>
      <c r="N648" s="175">
        <v>87.742457632599994</v>
      </c>
      <c r="O648" s="184" t="s">
        <v>0</v>
      </c>
    </row>
    <row r="649" spans="2:15">
      <c r="B649" s="47" t="s">
        <v>174</v>
      </c>
      <c r="C649" s="1" t="s">
        <v>217</v>
      </c>
      <c r="D649" s="1" t="s">
        <v>223</v>
      </c>
      <c r="E649" s="1"/>
      <c r="F649" s="1"/>
      <c r="G649" s="161">
        <v>44225.551400462966</v>
      </c>
      <c r="H649" s="161">
        <v>45320</v>
      </c>
      <c r="I649" s="1" t="s">
        <v>179</v>
      </c>
      <c r="J649" s="175">
        <v>28753.42</v>
      </c>
      <c r="K649" s="175">
        <v>25003.4</v>
      </c>
      <c r="L649" s="175">
        <v>25228.957361418001</v>
      </c>
      <c r="M649" s="175">
        <v>28753.42</v>
      </c>
      <c r="N649" s="175">
        <v>87.742457632599994</v>
      </c>
      <c r="O649" s="184" t="s">
        <v>0</v>
      </c>
    </row>
    <row r="650" spans="2:15">
      <c r="B650" s="47" t="s">
        <v>174</v>
      </c>
      <c r="C650" s="1" t="s">
        <v>217</v>
      </c>
      <c r="D650" s="1" t="s">
        <v>223</v>
      </c>
      <c r="E650" s="1"/>
      <c r="F650" s="1"/>
      <c r="G650" s="161">
        <v>44225.551666666666</v>
      </c>
      <c r="H650" s="161">
        <v>45320</v>
      </c>
      <c r="I650" s="1" t="s">
        <v>179</v>
      </c>
      <c r="J650" s="175">
        <v>28753.42</v>
      </c>
      <c r="K650" s="175">
        <v>25003.4</v>
      </c>
      <c r="L650" s="175">
        <v>25228.957361418001</v>
      </c>
      <c r="M650" s="175">
        <v>28753.42</v>
      </c>
      <c r="N650" s="175">
        <v>87.742457632599994</v>
      </c>
      <c r="O650" s="184" t="s">
        <v>0</v>
      </c>
    </row>
    <row r="651" spans="2:15">
      <c r="B651" s="47" t="s">
        <v>174</v>
      </c>
      <c r="C651" s="1" t="s">
        <v>217</v>
      </c>
      <c r="D651" s="1" t="s">
        <v>223</v>
      </c>
      <c r="E651" s="1"/>
      <c r="F651" s="1"/>
      <c r="G651" s="161">
        <v>44225.552025462966</v>
      </c>
      <c r="H651" s="161">
        <v>45320</v>
      </c>
      <c r="I651" s="1" t="s">
        <v>179</v>
      </c>
      <c r="J651" s="175">
        <v>28753.42</v>
      </c>
      <c r="K651" s="175">
        <v>25003.4</v>
      </c>
      <c r="L651" s="175">
        <v>25228.957361418001</v>
      </c>
      <c r="M651" s="175">
        <v>28753.42</v>
      </c>
      <c r="N651" s="175">
        <v>87.742457632599994</v>
      </c>
      <c r="O651" s="184" t="s">
        <v>0</v>
      </c>
    </row>
    <row r="652" spans="2:15">
      <c r="B652" s="47" t="s">
        <v>174</v>
      </c>
      <c r="C652" s="1" t="s">
        <v>217</v>
      </c>
      <c r="D652" s="1" t="s">
        <v>223</v>
      </c>
      <c r="E652" s="1"/>
      <c r="F652" s="1"/>
      <c r="G652" s="161">
        <v>44225.55229166666</v>
      </c>
      <c r="H652" s="161">
        <v>45320</v>
      </c>
      <c r="I652" s="1" t="s">
        <v>179</v>
      </c>
      <c r="J652" s="175">
        <v>28753.42</v>
      </c>
      <c r="K652" s="175">
        <v>25003.4</v>
      </c>
      <c r="L652" s="175">
        <v>25228.957361418001</v>
      </c>
      <c r="M652" s="175">
        <v>28753.42</v>
      </c>
      <c r="N652" s="175">
        <v>87.742457632599994</v>
      </c>
      <c r="O652" s="184" t="s">
        <v>0</v>
      </c>
    </row>
    <row r="653" spans="2:15">
      <c r="B653" s="47" t="s">
        <v>174</v>
      </c>
      <c r="C653" s="1" t="s">
        <v>217</v>
      </c>
      <c r="D653" s="1" t="s">
        <v>223</v>
      </c>
      <c r="E653" s="1"/>
      <c r="F653" s="1"/>
      <c r="G653" s="161">
        <v>44225.553368055553</v>
      </c>
      <c r="H653" s="161">
        <v>45320</v>
      </c>
      <c r="I653" s="1" t="s">
        <v>179</v>
      </c>
      <c r="J653" s="175">
        <v>28753.42</v>
      </c>
      <c r="K653" s="175">
        <v>25003.4</v>
      </c>
      <c r="L653" s="175">
        <v>25228.957361418001</v>
      </c>
      <c r="M653" s="175">
        <v>28753.42</v>
      </c>
      <c r="N653" s="175">
        <v>87.742457632599994</v>
      </c>
      <c r="O653" s="184" t="s">
        <v>0</v>
      </c>
    </row>
    <row r="654" spans="2:15">
      <c r="B654" s="47" t="s">
        <v>174</v>
      </c>
      <c r="C654" s="1" t="s">
        <v>217</v>
      </c>
      <c r="D654" s="1" t="s">
        <v>223</v>
      </c>
      <c r="E654" s="1"/>
      <c r="F654" s="1"/>
      <c r="G654" s="161">
        <v>44225.553796296299</v>
      </c>
      <c r="H654" s="161">
        <v>45320</v>
      </c>
      <c r="I654" s="1" t="s">
        <v>179</v>
      </c>
      <c r="J654" s="175">
        <v>28753.42</v>
      </c>
      <c r="K654" s="175">
        <v>25003.4</v>
      </c>
      <c r="L654" s="175">
        <v>25228.957361418001</v>
      </c>
      <c r="M654" s="175">
        <v>28753.42</v>
      </c>
      <c r="N654" s="175">
        <v>87.742457632599994</v>
      </c>
      <c r="O654" s="184" t="s">
        <v>0</v>
      </c>
    </row>
    <row r="655" spans="2:15">
      <c r="B655" s="47" t="s">
        <v>174</v>
      </c>
      <c r="C655" s="1" t="s">
        <v>217</v>
      </c>
      <c r="D655" s="1" t="s">
        <v>223</v>
      </c>
      <c r="E655" s="1"/>
      <c r="F655" s="1"/>
      <c r="G655" s="161">
        <v>44225.554131944446</v>
      </c>
      <c r="H655" s="161">
        <v>45320</v>
      </c>
      <c r="I655" s="1" t="s">
        <v>179</v>
      </c>
      <c r="J655" s="175">
        <v>28753.42</v>
      </c>
      <c r="K655" s="175">
        <v>25003.4</v>
      </c>
      <c r="L655" s="175">
        <v>25228.957361418001</v>
      </c>
      <c r="M655" s="175">
        <v>28753.42</v>
      </c>
      <c r="N655" s="175">
        <v>87.742457632599994</v>
      </c>
      <c r="O655" s="184" t="s">
        <v>0</v>
      </c>
    </row>
    <row r="656" spans="2:15">
      <c r="B656" s="47" t="s">
        <v>174</v>
      </c>
      <c r="C656" s="1" t="s">
        <v>217</v>
      </c>
      <c r="D656" s="1" t="s">
        <v>223</v>
      </c>
      <c r="E656" s="1"/>
      <c r="F656" s="1"/>
      <c r="G656" s="161">
        <v>44225.554444444439</v>
      </c>
      <c r="H656" s="161">
        <v>45320</v>
      </c>
      <c r="I656" s="1" t="s">
        <v>179</v>
      </c>
      <c r="J656" s="175">
        <v>28753.42</v>
      </c>
      <c r="K656" s="175">
        <v>25003.4</v>
      </c>
      <c r="L656" s="175">
        <v>25228.957361418001</v>
      </c>
      <c r="M656" s="175">
        <v>28753.42</v>
      </c>
      <c r="N656" s="175">
        <v>87.742457632599994</v>
      </c>
      <c r="O656" s="184" t="s">
        <v>0</v>
      </c>
    </row>
    <row r="657" spans="2:15">
      <c r="B657" s="47" t="s">
        <v>174</v>
      </c>
      <c r="C657" s="1" t="s">
        <v>217</v>
      </c>
      <c r="D657" s="1" t="s">
        <v>223</v>
      </c>
      <c r="E657" s="1"/>
      <c r="F657" s="1"/>
      <c r="G657" s="161">
        <v>44225.554768518516</v>
      </c>
      <c r="H657" s="161">
        <v>45320</v>
      </c>
      <c r="I657" s="1" t="s">
        <v>179</v>
      </c>
      <c r="J657" s="175">
        <v>28753.42</v>
      </c>
      <c r="K657" s="175">
        <v>25003.4</v>
      </c>
      <c r="L657" s="175">
        <v>25228.957361418001</v>
      </c>
      <c r="M657" s="175">
        <v>28753.42</v>
      </c>
      <c r="N657" s="175">
        <v>87.742457632599994</v>
      </c>
      <c r="O657" s="184" t="s">
        <v>0</v>
      </c>
    </row>
    <row r="658" spans="2:15">
      <c r="B658" s="47" t="s">
        <v>174</v>
      </c>
      <c r="C658" s="1" t="s">
        <v>217</v>
      </c>
      <c r="D658" s="1" t="s">
        <v>223</v>
      </c>
      <c r="E658" s="1"/>
      <c r="F658" s="1"/>
      <c r="G658" s="161">
        <v>44228.462673611109</v>
      </c>
      <c r="H658" s="161">
        <v>44774</v>
      </c>
      <c r="I658" s="1" t="s">
        <v>179</v>
      </c>
      <c r="J658" s="175">
        <v>10696</v>
      </c>
      <c r="K658" s="175">
        <v>10086.52</v>
      </c>
      <c r="L658" s="175">
        <v>10453.973282373499</v>
      </c>
      <c r="M658" s="175">
        <v>10696</v>
      </c>
      <c r="N658" s="175">
        <v>97.737222161299997</v>
      </c>
      <c r="O658" s="184" t="s">
        <v>0</v>
      </c>
    </row>
    <row r="659" spans="2:15">
      <c r="B659" s="47" t="s">
        <v>174</v>
      </c>
      <c r="C659" s="1" t="s">
        <v>217</v>
      </c>
      <c r="D659" s="1" t="s">
        <v>223</v>
      </c>
      <c r="E659" s="1"/>
      <c r="F659" s="1"/>
      <c r="G659" s="161">
        <v>44319.535995370366</v>
      </c>
      <c r="H659" s="161">
        <v>45320</v>
      </c>
      <c r="I659" s="1" t="s">
        <v>179</v>
      </c>
      <c r="J659" s="175">
        <v>28445.200000000001</v>
      </c>
      <c r="K659" s="175">
        <v>25016.94</v>
      </c>
      <c r="L659" s="175">
        <v>25228.9411375909</v>
      </c>
      <c r="M659" s="175">
        <v>28445.200000000001</v>
      </c>
      <c r="N659" s="175">
        <v>88.693140275299996</v>
      </c>
      <c r="O659" s="184" t="s">
        <v>0</v>
      </c>
    </row>
    <row r="660" spans="2:15">
      <c r="B660" s="47" t="s">
        <v>174</v>
      </c>
      <c r="C660" s="1" t="s">
        <v>217</v>
      </c>
      <c r="D660" s="1" t="s">
        <v>223</v>
      </c>
      <c r="E660" s="1"/>
      <c r="F660" s="1"/>
      <c r="G660" s="161">
        <v>44326.683518518519</v>
      </c>
      <c r="H660" s="161">
        <v>45057</v>
      </c>
      <c r="I660" s="1" t="s">
        <v>179</v>
      </c>
      <c r="J660" s="175">
        <v>107510.27</v>
      </c>
      <c r="K660" s="175">
        <v>99999.99</v>
      </c>
      <c r="L660" s="175">
        <v>100543.4039608421</v>
      </c>
      <c r="M660" s="175">
        <v>107510.27</v>
      </c>
      <c r="N660" s="175">
        <v>93.519813466000002</v>
      </c>
      <c r="O660" s="184" t="s">
        <v>0</v>
      </c>
    </row>
    <row r="661" spans="2:15">
      <c r="B661" s="47" t="s">
        <v>174</v>
      </c>
      <c r="C661" s="1" t="s">
        <v>217</v>
      </c>
      <c r="D661" s="1" t="s">
        <v>223</v>
      </c>
      <c r="E661" s="1"/>
      <c r="F661" s="1"/>
      <c r="G661" s="161">
        <v>44326.685995370368</v>
      </c>
      <c r="H661" s="161">
        <v>45057</v>
      </c>
      <c r="I661" s="1" t="s">
        <v>179</v>
      </c>
      <c r="J661" s="175">
        <v>107510.27</v>
      </c>
      <c r="K661" s="175">
        <v>99999.99</v>
      </c>
      <c r="L661" s="175">
        <v>100543.4039608421</v>
      </c>
      <c r="M661" s="175">
        <v>107510.27</v>
      </c>
      <c r="N661" s="175">
        <v>93.519813466000002</v>
      </c>
      <c r="O661" s="184" t="s">
        <v>0</v>
      </c>
    </row>
    <row r="662" spans="2:15">
      <c r="B662" s="47" t="s">
        <v>174</v>
      </c>
      <c r="C662" s="1" t="s">
        <v>217</v>
      </c>
      <c r="D662" s="1" t="s">
        <v>223</v>
      </c>
      <c r="E662" s="1"/>
      <c r="F662" s="1"/>
      <c r="G662" s="161">
        <v>44326.686446759253</v>
      </c>
      <c r="H662" s="161">
        <v>45057</v>
      </c>
      <c r="I662" s="1" t="s">
        <v>179</v>
      </c>
      <c r="J662" s="175">
        <v>107510.27</v>
      </c>
      <c r="K662" s="175">
        <v>99999.99</v>
      </c>
      <c r="L662" s="175">
        <v>100543.4039608421</v>
      </c>
      <c r="M662" s="175">
        <v>107510.27</v>
      </c>
      <c r="N662" s="175">
        <v>93.519813466000002</v>
      </c>
      <c r="O662" s="184" t="s">
        <v>0</v>
      </c>
    </row>
    <row r="663" spans="2:15">
      <c r="B663" s="47" t="s">
        <v>174</v>
      </c>
      <c r="C663" s="1" t="s">
        <v>217</v>
      </c>
      <c r="D663" s="1" t="s">
        <v>223</v>
      </c>
      <c r="E663" s="1"/>
      <c r="F663" s="1"/>
      <c r="G663" s="161">
        <v>44326.687002314815</v>
      </c>
      <c r="H663" s="161">
        <v>45057</v>
      </c>
      <c r="I663" s="1" t="s">
        <v>179</v>
      </c>
      <c r="J663" s="175">
        <v>107510.27</v>
      </c>
      <c r="K663" s="175">
        <v>99999.99</v>
      </c>
      <c r="L663" s="175">
        <v>100543.4039608421</v>
      </c>
      <c r="M663" s="175">
        <v>107510.27</v>
      </c>
      <c r="N663" s="175">
        <v>93.519813466000002</v>
      </c>
      <c r="O663" s="184" t="s">
        <v>0</v>
      </c>
    </row>
    <row r="664" spans="2:15">
      <c r="B664" s="47" t="s">
        <v>174</v>
      </c>
      <c r="C664" s="1" t="s">
        <v>217</v>
      </c>
      <c r="D664" s="1" t="s">
        <v>223</v>
      </c>
      <c r="E664" s="1"/>
      <c r="F664" s="1"/>
      <c r="G664" s="161">
        <v>44326.687407407408</v>
      </c>
      <c r="H664" s="161">
        <v>45057</v>
      </c>
      <c r="I664" s="1" t="s">
        <v>179</v>
      </c>
      <c r="J664" s="175">
        <v>107510.27</v>
      </c>
      <c r="K664" s="175">
        <v>99999.99</v>
      </c>
      <c r="L664" s="175">
        <v>100543.4039608421</v>
      </c>
      <c r="M664" s="175">
        <v>107510.27</v>
      </c>
      <c r="N664" s="175">
        <v>93.519813466000002</v>
      </c>
      <c r="O664" s="184" t="s">
        <v>0</v>
      </c>
    </row>
    <row r="665" spans="2:15">
      <c r="B665" s="47" t="s">
        <v>174</v>
      </c>
      <c r="C665" s="1" t="s">
        <v>217</v>
      </c>
      <c r="D665" s="1" t="s">
        <v>223</v>
      </c>
      <c r="E665" s="1"/>
      <c r="F665" s="1"/>
      <c r="G665" s="161">
        <v>44368.552118055552</v>
      </c>
      <c r="H665" s="161">
        <v>44774</v>
      </c>
      <c r="I665" s="1" t="s">
        <v>179</v>
      </c>
      <c r="J665" s="175">
        <v>10535</v>
      </c>
      <c r="K665" s="175">
        <v>10063.75</v>
      </c>
      <c r="L665" s="175">
        <v>10285.078825618701</v>
      </c>
      <c r="M665" s="175">
        <v>10535</v>
      </c>
      <c r="N665" s="175">
        <v>97.627705985899993</v>
      </c>
      <c r="O665" s="184" t="s">
        <v>0</v>
      </c>
    </row>
    <row r="666" spans="2:15">
      <c r="B666" s="47" t="s">
        <v>213</v>
      </c>
      <c r="C666" s="1" t="s">
        <v>217</v>
      </c>
      <c r="D666" s="1" t="s">
        <v>223</v>
      </c>
      <c r="E666" s="1"/>
      <c r="F666" s="1"/>
      <c r="G666" s="161">
        <v>44558.418020833335</v>
      </c>
      <c r="H666" s="161">
        <v>47882</v>
      </c>
      <c r="I666" s="1" t="s">
        <v>179</v>
      </c>
      <c r="J666" s="175">
        <v>3028.23</v>
      </c>
      <c r="K666" s="175">
        <v>2026.54</v>
      </c>
      <c r="L666" s="175">
        <v>2027.3947153101001</v>
      </c>
      <c r="M666" s="175">
        <v>3028.23</v>
      </c>
      <c r="N666" s="175">
        <v>66.949825981199993</v>
      </c>
      <c r="O666" s="184" t="s">
        <v>0</v>
      </c>
    </row>
    <row r="667" spans="2:15">
      <c r="B667" s="47" t="s">
        <v>213</v>
      </c>
      <c r="C667" s="1" t="s">
        <v>189</v>
      </c>
      <c r="D667" s="1" t="s">
        <v>223</v>
      </c>
      <c r="E667" s="1" t="s">
        <v>177</v>
      </c>
      <c r="F667" s="1" t="s">
        <v>178</v>
      </c>
      <c r="G667" s="161">
        <v>44474.425127314811</v>
      </c>
      <c r="H667" s="161">
        <v>48094</v>
      </c>
      <c r="I667" s="1" t="s">
        <v>179</v>
      </c>
      <c r="J667" s="175">
        <v>144876.79999999999</v>
      </c>
      <c r="K667" s="175">
        <v>100734.3</v>
      </c>
      <c r="L667" s="175">
        <v>100675.7581299724</v>
      </c>
      <c r="M667" s="175">
        <v>144876.79999999999</v>
      </c>
      <c r="N667" s="175">
        <v>69.490600379100002</v>
      </c>
      <c r="O667" s="184" t="s">
        <v>218</v>
      </c>
    </row>
    <row r="668" spans="2:15">
      <c r="B668" s="47" t="s">
        <v>213</v>
      </c>
      <c r="C668" s="1" t="s">
        <v>189</v>
      </c>
      <c r="D668" s="1" t="s">
        <v>223</v>
      </c>
      <c r="E668" s="1" t="s">
        <v>177</v>
      </c>
      <c r="F668" s="1" t="s">
        <v>178</v>
      </c>
      <c r="G668" s="161">
        <v>44490.678379629629</v>
      </c>
      <c r="H668" s="161">
        <v>48094</v>
      </c>
      <c r="I668" s="1" t="s">
        <v>179</v>
      </c>
      <c r="J668" s="175">
        <v>1448767.2</v>
      </c>
      <c r="K668" s="175">
        <v>1004438.36</v>
      </c>
      <c r="L668" s="175">
        <v>1001978.3339981302</v>
      </c>
      <c r="M668" s="175">
        <v>1448767.2</v>
      </c>
      <c r="N668" s="175">
        <v>69.160755019700005</v>
      </c>
      <c r="O668" s="184" t="s">
        <v>218</v>
      </c>
    </row>
    <row r="669" spans="2:15">
      <c r="B669" s="47" t="s">
        <v>213</v>
      </c>
      <c r="C669" s="1" t="s">
        <v>189</v>
      </c>
      <c r="D669" s="1" t="s">
        <v>223</v>
      </c>
      <c r="E669" s="1" t="s">
        <v>177</v>
      </c>
      <c r="F669" s="1" t="s">
        <v>178</v>
      </c>
      <c r="G669" s="161">
        <v>44490.678425925922</v>
      </c>
      <c r="H669" s="161">
        <v>48094</v>
      </c>
      <c r="I669" s="1" t="s">
        <v>179</v>
      </c>
      <c r="J669" s="175">
        <v>1448767.2</v>
      </c>
      <c r="K669" s="175">
        <v>1004438.36</v>
      </c>
      <c r="L669" s="175">
        <v>1001978.3339981302</v>
      </c>
      <c r="M669" s="175">
        <v>1448767.2</v>
      </c>
      <c r="N669" s="175">
        <v>69.160755019700005</v>
      </c>
      <c r="O669" s="184" t="s">
        <v>218</v>
      </c>
    </row>
    <row r="670" spans="2:15">
      <c r="B670" s="47" t="s">
        <v>175</v>
      </c>
      <c r="C670" s="1" t="s">
        <v>189</v>
      </c>
      <c r="D670" s="1" t="s">
        <v>223</v>
      </c>
      <c r="E670" s="1" t="s">
        <v>177</v>
      </c>
      <c r="F670" s="1" t="s">
        <v>178</v>
      </c>
      <c r="G670" s="161">
        <v>44537.729155092595</v>
      </c>
      <c r="H670" s="161">
        <v>48094</v>
      </c>
      <c r="I670" s="1" t="s">
        <v>179</v>
      </c>
      <c r="J670" s="175">
        <v>776539.2</v>
      </c>
      <c r="K670" s="175">
        <v>541484.81999999995</v>
      </c>
      <c r="L670" s="175">
        <v>537055.15022971551</v>
      </c>
      <c r="M670" s="175">
        <v>776539.2</v>
      </c>
      <c r="N670" s="175">
        <v>69.160082353799993</v>
      </c>
      <c r="O670" s="184" t="s">
        <v>218</v>
      </c>
    </row>
    <row r="671" spans="2:15">
      <c r="B671" s="47" t="s">
        <v>213</v>
      </c>
      <c r="C671" s="1" t="s">
        <v>189</v>
      </c>
      <c r="D671" s="1" t="s">
        <v>223</v>
      </c>
      <c r="E671" s="1" t="s">
        <v>177</v>
      </c>
      <c r="F671" s="1" t="s">
        <v>178</v>
      </c>
      <c r="G671" s="161">
        <v>44544.588043981486</v>
      </c>
      <c r="H671" s="161">
        <v>48094</v>
      </c>
      <c r="I671" s="1" t="s">
        <v>179</v>
      </c>
      <c r="J671" s="175">
        <v>1096716.8</v>
      </c>
      <c r="K671" s="175">
        <v>765399.57</v>
      </c>
      <c r="L671" s="175">
        <v>758486.9163218654</v>
      </c>
      <c r="M671" s="175">
        <v>1096716.8</v>
      </c>
      <c r="N671" s="175">
        <v>69.159779108099997</v>
      </c>
      <c r="O671" s="184" t="s">
        <v>218</v>
      </c>
    </row>
    <row r="672" spans="2:15">
      <c r="B672" s="47" t="s">
        <v>213</v>
      </c>
      <c r="C672" s="1" t="s">
        <v>189</v>
      </c>
      <c r="D672" s="1" t="s">
        <v>223</v>
      </c>
      <c r="E672" s="1" t="s">
        <v>177</v>
      </c>
      <c r="F672" s="1" t="s">
        <v>178</v>
      </c>
      <c r="G672" s="161">
        <v>44544.592418981483</v>
      </c>
      <c r="H672" s="161">
        <v>48094</v>
      </c>
      <c r="I672" s="1" t="s">
        <v>179</v>
      </c>
      <c r="J672" s="175">
        <v>1105409.2</v>
      </c>
      <c r="K672" s="175">
        <v>771466.14</v>
      </c>
      <c r="L672" s="175">
        <v>764498.70008577267</v>
      </c>
      <c r="M672" s="175">
        <v>1105409.2</v>
      </c>
      <c r="N672" s="175">
        <v>69.159791694000006</v>
      </c>
      <c r="O672" s="184" t="s">
        <v>218</v>
      </c>
    </row>
    <row r="673" spans="2:15">
      <c r="B673" s="47" t="s">
        <v>213</v>
      </c>
      <c r="C673" s="1" t="s">
        <v>189</v>
      </c>
      <c r="D673" s="1" t="s">
        <v>223</v>
      </c>
      <c r="E673" s="1" t="s">
        <v>177</v>
      </c>
      <c r="F673" s="1" t="s">
        <v>178</v>
      </c>
      <c r="G673" s="161">
        <v>44544.594212962962</v>
      </c>
      <c r="H673" s="161">
        <v>48094</v>
      </c>
      <c r="I673" s="1" t="s">
        <v>179</v>
      </c>
      <c r="J673" s="175">
        <v>783783.2</v>
      </c>
      <c r="K673" s="175">
        <v>547002.88</v>
      </c>
      <c r="L673" s="175">
        <v>542062.64390741626</v>
      </c>
      <c r="M673" s="175">
        <v>783783.2</v>
      </c>
      <c r="N673" s="175">
        <v>69.159768148599994</v>
      </c>
      <c r="O673" s="184" t="s">
        <v>218</v>
      </c>
    </row>
    <row r="674" spans="2:15">
      <c r="B674" s="47" t="s">
        <v>213</v>
      </c>
      <c r="C674" s="1" t="s">
        <v>189</v>
      </c>
      <c r="D674" s="1" t="s">
        <v>223</v>
      </c>
      <c r="E674" s="1" t="s">
        <v>177</v>
      </c>
      <c r="F674" s="1" t="s">
        <v>178</v>
      </c>
      <c r="G674" s="161">
        <v>44544.596863425926</v>
      </c>
      <c r="H674" s="161">
        <v>48094</v>
      </c>
      <c r="I674" s="1" t="s">
        <v>179</v>
      </c>
      <c r="J674" s="175">
        <v>1159013.6000000001</v>
      </c>
      <c r="K674" s="175">
        <v>808876.71</v>
      </c>
      <c r="L674" s="175">
        <v>801571.3777662192</v>
      </c>
      <c r="M674" s="175">
        <v>1159013.6000000001</v>
      </c>
      <c r="N674" s="175">
        <v>69.159790512100003</v>
      </c>
      <c r="O674" s="184" t="s">
        <v>218</v>
      </c>
    </row>
    <row r="675" spans="2:15">
      <c r="B675" s="47" t="s">
        <v>213</v>
      </c>
      <c r="C675" s="1" t="s">
        <v>189</v>
      </c>
      <c r="D675" s="1" t="s">
        <v>223</v>
      </c>
      <c r="E675" s="1" t="s">
        <v>177</v>
      </c>
      <c r="F675" s="1" t="s">
        <v>178</v>
      </c>
      <c r="G675" s="161">
        <v>44544.599525462967</v>
      </c>
      <c r="H675" s="161">
        <v>48094</v>
      </c>
      <c r="I675" s="1" t="s">
        <v>179</v>
      </c>
      <c r="J675" s="175">
        <v>59399.6</v>
      </c>
      <c r="K675" s="175">
        <v>41454.9</v>
      </c>
      <c r="L675" s="175">
        <v>41080.5283857795</v>
      </c>
      <c r="M675" s="175">
        <v>59399.6</v>
      </c>
      <c r="N675" s="175">
        <v>69.159604417799997</v>
      </c>
      <c r="O675" s="184" t="s">
        <v>0</v>
      </c>
    </row>
    <row r="676" spans="2:15">
      <c r="B676" s="47" t="s">
        <v>213</v>
      </c>
      <c r="C676" s="1" t="s">
        <v>189</v>
      </c>
      <c r="D676" s="1" t="s">
        <v>223</v>
      </c>
      <c r="E676" s="1" t="s">
        <v>177</v>
      </c>
      <c r="F676" s="1" t="s">
        <v>178</v>
      </c>
      <c r="G676" s="161">
        <v>44550.543495370366</v>
      </c>
      <c r="H676" s="161">
        <v>47458</v>
      </c>
      <c r="I676" s="1" t="s">
        <v>179</v>
      </c>
      <c r="J676" s="175">
        <v>61540.800000000003</v>
      </c>
      <c r="K676" s="175">
        <v>40699.85</v>
      </c>
      <c r="L676" s="175">
        <v>40778.733862346497</v>
      </c>
      <c r="M676" s="175">
        <v>61540.800000000003</v>
      </c>
      <c r="N676" s="175">
        <v>66.2629245352</v>
      </c>
      <c r="O676" s="184" t="s">
        <v>0</v>
      </c>
    </row>
    <row r="677" spans="2:15">
      <c r="B677" s="47" t="s">
        <v>213</v>
      </c>
      <c r="C677" s="1" t="s">
        <v>189</v>
      </c>
      <c r="D677" s="1" t="s">
        <v>223</v>
      </c>
      <c r="E677" s="1" t="s">
        <v>177</v>
      </c>
      <c r="F677" s="1" t="s">
        <v>178</v>
      </c>
      <c r="G677" s="161">
        <v>44558.421076388884</v>
      </c>
      <c r="H677" s="161">
        <v>48094</v>
      </c>
      <c r="I677" s="1" t="s">
        <v>179</v>
      </c>
      <c r="J677" s="175">
        <v>4312.74</v>
      </c>
      <c r="K677" s="175">
        <v>3004.76</v>
      </c>
      <c r="L677" s="175">
        <v>3005.9153382377999</v>
      </c>
      <c r="M677" s="175">
        <v>4312.74</v>
      </c>
      <c r="N677" s="175">
        <v>69.698505781400002</v>
      </c>
      <c r="O677" s="184" t="s">
        <v>0</v>
      </c>
    </row>
    <row r="678" spans="2:15">
      <c r="B678" s="47" t="s">
        <v>213</v>
      </c>
      <c r="C678" s="1" t="s">
        <v>189</v>
      </c>
      <c r="D678" s="1" t="s">
        <v>223</v>
      </c>
      <c r="E678" s="1" t="s">
        <v>177</v>
      </c>
      <c r="F678" s="1" t="s">
        <v>178</v>
      </c>
      <c r="G678" s="161">
        <v>44558.425266203696</v>
      </c>
      <c r="H678" s="161">
        <v>46056</v>
      </c>
      <c r="I678" s="1" t="s">
        <v>179</v>
      </c>
      <c r="J678" s="175">
        <v>6483.42</v>
      </c>
      <c r="K678" s="175">
        <v>5046.99</v>
      </c>
      <c r="L678" s="175">
        <v>5049.8689961301998</v>
      </c>
      <c r="M678" s="175">
        <v>6483.42</v>
      </c>
      <c r="N678" s="175">
        <v>77.888969033799995</v>
      </c>
      <c r="O678" s="184" t="s">
        <v>0</v>
      </c>
    </row>
    <row r="679" spans="2:15">
      <c r="B679" s="47" t="s">
        <v>213</v>
      </c>
      <c r="C679" s="1" t="s">
        <v>189</v>
      </c>
      <c r="D679" s="1" t="s">
        <v>223</v>
      </c>
      <c r="E679" s="1" t="s">
        <v>177</v>
      </c>
      <c r="F679" s="1" t="s">
        <v>178</v>
      </c>
      <c r="G679" s="161">
        <v>44558.43005787037</v>
      </c>
      <c r="H679" s="161">
        <v>46632</v>
      </c>
      <c r="I679" s="1" t="s">
        <v>179</v>
      </c>
      <c r="J679" s="175">
        <v>7042.84</v>
      </c>
      <c r="K679" s="175">
        <v>5018.54</v>
      </c>
      <c r="L679" s="175">
        <v>5021.4655103730001</v>
      </c>
      <c r="M679" s="175">
        <v>7042.84</v>
      </c>
      <c r="N679" s="175">
        <v>71.298872477200007</v>
      </c>
      <c r="O679" s="184" t="s">
        <v>0</v>
      </c>
    </row>
    <row r="680" spans="2:15">
      <c r="B680" s="47" t="s">
        <v>213</v>
      </c>
      <c r="C680" s="1" t="s">
        <v>190</v>
      </c>
      <c r="D680" s="1" t="s">
        <v>223</v>
      </c>
      <c r="E680" s="1" t="s">
        <v>177</v>
      </c>
      <c r="F680" s="1" t="s">
        <v>178</v>
      </c>
      <c r="G680" s="161">
        <v>43399.569872685184</v>
      </c>
      <c r="H680" s="161">
        <v>45365</v>
      </c>
      <c r="I680" s="1" t="s">
        <v>179</v>
      </c>
      <c r="J680" s="175">
        <v>77669.38</v>
      </c>
      <c r="K680" s="175">
        <v>57089.58</v>
      </c>
      <c r="L680" s="175">
        <v>54295.550387307201</v>
      </c>
      <c r="M680" s="175">
        <v>77669.38</v>
      </c>
      <c r="N680" s="175">
        <v>69.905991765699994</v>
      </c>
      <c r="O680" s="184" t="s">
        <v>0</v>
      </c>
    </row>
    <row r="681" spans="2:15">
      <c r="B681" s="47" t="s">
        <v>213</v>
      </c>
      <c r="C681" s="1" t="s">
        <v>190</v>
      </c>
      <c r="D681" s="1" t="s">
        <v>223</v>
      </c>
      <c r="E681" s="1" t="s">
        <v>177</v>
      </c>
      <c r="F681" s="1" t="s">
        <v>178</v>
      </c>
      <c r="G681" s="161">
        <v>43399.577719907407</v>
      </c>
      <c r="H681" s="161">
        <v>45763</v>
      </c>
      <c r="I681" s="1" t="s">
        <v>179</v>
      </c>
      <c r="J681" s="175">
        <v>90656.12</v>
      </c>
      <c r="K681" s="175">
        <v>62588.11</v>
      </c>
      <c r="L681" s="175">
        <v>62783.0763967026</v>
      </c>
      <c r="M681" s="175">
        <v>90656.12</v>
      </c>
      <c r="N681" s="175">
        <v>69.254096024299997</v>
      </c>
      <c r="O681" s="184" t="s">
        <v>0</v>
      </c>
    </row>
    <row r="682" spans="2:15">
      <c r="B682" s="47" t="s">
        <v>213</v>
      </c>
      <c r="C682" s="1" t="s">
        <v>190</v>
      </c>
      <c r="D682" s="1" t="s">
        <v>223</v>
      </c>
      <c r="E682" s="1" t="s">
        <v>177</v>
      </c>
      <c r="F682" s="1" t="s">
        <v>178</v>
      </c>
      <c r="G682" s="161">
        <v>43402.654861111114</v>
      </c>
      <c r="H682" s="161">
        <v>45763</v>
      </c>
      <c r="I682" s="1" t="s">
        <v>179</v>
      </c>
      <c r="J682" s="175">
        <v>59446.7</v>
      </c>
      <c r="K682" s="175">
        <v>41081.089999999997</v>
      </c>
      <c r="L682" s="175">
        <v>41178.363110505903</v>
      </c>
      <c r="M682" s="175">
        <v>59446.7</v>
      </c>
      <c r="N682" s="175">
        <v>69.269384356900005</v>
      </c>
      <c r="O682" s="184" t="s">
        <v>0</v>
      </c>
    </row>
    <row r="683" spans="2:15">
      <c r="B683" s="47" t="s">
        <v>213</v>
      </c>
      <c r="C683" s="1" t="s">
        <v>190</v>
      </c>
      <c r="D683" s="1" t="s">
        <v>223</v>
      </c>
      <c r="E683" s="1" t="s">
        <v>177</v>
      </c>
      <c r="F683" s="1" t="s">
        <v>178</v>
      </c>
      <c r="G683" s="161">
        <v>43588.585752314815</v>
      </c>
      <c r="H683" s="161">
        <v>45763</v>
      </c>
      <c r="I683" s="1" t="s">
        <v>179</v>
      </c>
      <c r="J683" s="175">
        <v>36219.279999999999</v>
      </c>
      <c r="K683" s="175">
        <v>25046.25</v>
      </c>
      <c r="L683" s="175">
        <v>25369.381350085401</v>
      </c>
      <c r="M683" s="175">
        <v>36219.279999999999</v>
      </c>
      <c r="N683" s="175">
        <v>70.043858823500003</v>
      </c>
      <c r="O683" s="184" t="s">
        <v>0</v>
      </c>
    </row>
    <row r="684" spans="2:15">
      <c r="B684" s="47" t="s">
        <v>213</v>
      </c>
      <c r="C684" s="1" t="s">
        <v>190</v>
      </c>
      <c r="D684" s="1" t="s">
        <v>223</v>
      </c>
      <c r="E684" s="1" t="s">
        <v>177</v>
      </c>
      <c r="F684" s="1" t="s">
        <v>178</v>
      </c>
      <c r="G684" s="161">
        <v>43613.527546296296</v>
      </c>
      <c r="H684" s="161">
        <v>45763</v>
      </c>
      <c r="I684" s="1" t="s">
        <v>179</v>
      </c>
      <c r="J684" s="175">
        <v>14487.76</v>
      </c>
      <c r="K684" s="175">
        <v>10069.84</v>
      </c>
      <c r="L684" s="175">
        <v>10147.9065201922</v>
      </c>
      <c r="M684" s="175">
        <v>14487.76</v>
      </c>
      <c r="N684" s="175">
        <v>70.044689587600004</v>
      </c>
      <c r="O684" s="184" t="s">
        <v>0</v>
      </c>
    </row>
    <row r="685" spans="2:15">
      <c r="B685" s="47" t="s">
        <v>213</v>
      </c>
      <c r="C685" s="1" t="s">
        <v>190</v>
      </c>
      <c r="D685" s="1" t="s">
        <v>223</v>
      </c>
      <c r="E685" s="1" t="s">
        <v>177</v>
      </c>
      <c r="F685" s="1" t="s">
        <v>178</v>
      </c>
      <c r="G685" s="161">
        <v>44091.497372685189</v>
      </c>
      <c r="H685" s="161">
        <v>46063</v>
      </c>
      <c r="I685" s="1" t="s">
        <v>179</v>
      </c>
      <c r="J685" s="175">
        <v>4234.18</v>
      </c>
      <c r="K685" s="175">
        <v>3018.51</v>
      </c>
      <c r="L685" s="175">
        <v>3027.7388220378002</v>
      </c>
      <c r="M685" s="175">
        <v>4234.18</v>
      </c>
      <c r="N685" s="175">
        <v>71.507088079300004</v>
      </c>
      <c r="O685" s="184" t="s">
        <v>0</v>
      </c>
    </row>
    <row r="686" spans="2:15">
      <c r="B686" s="47" t="s">
        <v>213</v>
      </c>
      <c r="C686" s="1" t="s">
        <v>190</v>
      </c>
      <c r="D686" s="1" t="s">
        <v>223</v>
      </c>
      <c r="E686" s="1" t="s">
        <v>177</v>
      </c>
      <c r="F686" s="1" t="s">
        <v>178</v>
      </c>
      <c r="G686" s="161">
        <v>44160.677453703698</v>
      </c>
      <c r="H686" s="161">
        <v>46063</v>
      </c>
      <c r="I686" s="1" t="s">
        <v>179</v>
      </c>
      <c r="J686" s="175">
        <v>5570.61</v>
      </c>
      <c r="K686" s="175">
        <v>4006.57</v>
      </c>
      <c r="L686" s="175">
        <v>4036.8614061131002</v>
      </c>
      <c r="M686" s="175">
        <v>5570.61</v>
      </c>
      <c r="N686" s="175">
        <v>72.467133870699996</v>
      </c>
      <c r="O686" s="184" t="s">
        <v>0</v>
      </c>
    </row>
    <row r="687" spans="2:15">
      <c r="B687" s="47" t="s">
        <v>213</v>
      </c>
      <c r="C687" s="1" t="s">
        <v>190</v>
      </c>
      <c r="D687" s="1" t="s">
        <v>223</v>
      </c>
      <c r="E687" s="1" t="s">
        <v>177</v>
      </c>
      <c r="F687" s="1" t="s">
        <v>178</v>
      </c>
      <c r="G687" s="161">
        <v>44183.468958333331</v>
      </c>
      <c r="H687" s="161">
        <v>45020</v>
      </c>
      <c r="I687" s="1" t="s">
        <v>179</v>
      </c>
      <c r="J687" s="175">
        <v>1224383.6000000001</v>
      </c>
      <c r="K687" s="175">
        <v>1088000</v>
      </c>
      <c r="L687" s="175">
        <v>1060972.8879853636</v>
      </c>
      <c r="M687" s="175">
        <v>1224383.6000000001</v>
      </c>
      <c r="N687" s="175">
        <v>86.653634366299997</v>
      </c>
      <c r="O687" s="184" t="s">
        <v>0</v>
      </c>
    </row>
    <row r="688" spans="2:15">
      <c r="B688" s="47" t="s">
        <v>213</v>
      </c>
      <c r="C688" s="1" t="s">
        <v>190</v>
      </c>
      <c r="D688" s="1" t="s">
        <v>223</v>
      </c>
      <c r="E688" s="1" t="s">
        <v>177</v>
      </c>
      <c r="F688" s="1" t="s">
        <v>178</v>
      </c>
      <c r="G688" s="161">
        <v>44194.496817129635</v>
      </c>
      <c r="H688" s="161">
        <v>45035</v>
      </c>
      <c r="I688" s="1" t="s">
        <v>179</v>
      </c>
      <c r="J688" s="175">
        <v>23241.1</v>
      </c>
      <c r="K688" s="175">
        <v>20245.75</v>
      </c>
      <c r="L688" s="175">
        <v>20256.283733378201</v>
      </c>
      <c r="M688" s="175">
        <v>23241.1</v>
      </c>
      <c r="N688" s="175">
        <v>87.157164391400002</v>
      </c>
      <c r="O688" s="184" t="s">
        <v>0</v>
      </c>
    </row>
    <row r="689" spans="2:15">
      <c r="B689" s="47" t="s">
        <v>213</v>
      </c>
      <c r="C689" s="1" t="s">
        <v>190</v>
      </c>
      <c r="D689" s="1" t="s">
        <v>223</v>
      </c>
      <c r="E689" s="1" t="s">
        <v>177</v>
      </c>
      <c r="F689" s="1" t="s">
        <v>178</v>
      </c>
      <c r="G689" s="161">
        <v>44230.496539351858</v>
      </c>
      <c r="H689" s="161">
        <v>45020</v>
      </c>
      <c r="I689" s="1" t="s">
        <v>179</v>
      </c>
      <c r="J689" s="175">
        <v>12019.42</v>
      </c>
      <c r="K689" s="175">
        <v>10071.51</v>
      </c>
      <c r="L689" s="175">
        <v>10214.7408852564</v>
      </c>
      <c r="M689" s="175">
        <v>12019.42</v>
      </c>
      <c r="N689" s="175">
        <v>84.985306156700005</v>
      </c>
      <c r="O689" s="184" t="s">
        <v>0</v>
      </c>
    </row>
    <row r="690" spans="2:15">
      <c r="B690" s="47" t="s">
        <v>174</v>
      </c>
      <c r="C690" s="1" t="s">
        <v>190</v>
      </c>
      <c r="D690" s="1" t="s">
        <v>223</v>
      </c>
      <c r="E690" s="1" t="s">
        <v>177</v>
      </c>
      <c r="F690" s="1" t="s">
        <v>178</v>
      </c>
      <c r="G690" s="161">
        <v>44237.531423611108</v>
      </c>
      <c r="H690" s="161">
        <v>44601</v>
      </c>
      <c r="I690" s="1" t="s">
        <v>179</v>
      </c>
      <c r="J690" s="175">
        <v>53012</v>
      </c>
      <c r="K690" s="175">
        <v>50426</v>
      </c>
      <c r="L690" s="175">
        <v>50486.590897583701</v>
      </c>
      <c r="M690" s="175">
        <v>53012</v>
      </c>
      <c r="N690" s="175">
        <v>95.236155771499995</v>
      </c>
      <c r="O690" s="184" t="s">
        <v>0</v>
      </c>
    </row>
    <row r="691" spans="2:15">
      <c r="B691" s="47" t="s">
        <v>174</v>
      </c>
      <c r="C691" s="1" t="s">
        <v>190</v>
      </c>
      <c r="D691" s="1" t="s">
        <v>223</v>
      </c>
      <c r="E691" s="1" t="s">
        <v>177</v>
      </c>
      <c r="F691" s="1" t="s">
        <v>178</v>
      </c>
      <c r="G691" s="161">
        <v>44237.531701388885</v>
      </c>
      <c r="H691" s="161">
        <v>44601</v>
      </c>
      <c r="I691" s="1" t="s">
        <v>179</v>
      </c>
      <c r="J691" s="175">
        <v>53012</v>
      </c>
      <c r="K691" s="175">
        <v>50426</v>
      </c>
      <c r="L691" s="175">
        <v>50486.590897583701</v>
      </c>
      <c r="M691" s="175">
        <v>53012</v>
      </c>
      <c r="N691" s="175">
        <v>95.236155771499995</v>
      </c>
      <c r="O691" s="184" t="s">
        <v>0</v>
      </c>
    </row>
    <row r="692" spans="2:15">
      <c r="B692" s="47" t="s">
        <v>213</v>
      </c>
      <c r="C692" s="1" t="s">
        <v>190</v>
      </c>
      <c r="D692" s="1" t="s">
        <v>223</v>
      </c>
      <c r="E692" s="1" t="s">
        <v>177</v>
      </c>
      <c r="F692" s="1" t="s">
        <v>178</v>
      </c>
      <c r="G692" s="161">
        <v>44375.692488425921</v>
      </c>
      <c r="H692" s="161">
        <v>47401</v>
      </c>
      <c r="I692" s="1" t="s">
        <v>179</v>
      </c>
      <c r="J692" s="175">
        <v>4907.3999999999996</v>
      </c>
      <c r="K692" s="175">
        <v>3041.9</v>
      </c>
      <c r="L692" s="175">
        <v>3044.4911735893002</v>
      </c>
      <c r="M692" s="175">
        <v>4907.3999999999996</v>
      </c>
      <c r="N692" s="175">
        <v>62.038781708999998</v>
      </c>
      <c r="O692" s="184" t="s">
        <v>0</v>
      </c>
    </row>
    <row r="693" spans="2:15">
      <c r="B693" s="162" t="s">
        <v>174</v>
      </c>
      <c r="C693" s="163" t="s">
        <v>190</v>
      </c>
      <c r="D693" s="163" t="s">
        <v>223</v>
      </c>
      <c r="E693" s="163" t="s">
        <v>177</v>
      </c>
      <c r="F693" s="163" t="s">
        <v>178</v>
      </c>
      <c r="G693" s="164">
        <v>44558.414456018523</v>
      </c>
      <c r="H693" s="164">
        <v>44655</v>
      </c>
      <c r="I693" s="163" t="s">
        <v>179</v>
      </c>
      <c r="J693" s="177">
        <v>52636</v>
      </c>
      <c r="K693" s="177">
        <v>52023.87</v>
      </c>
      <c r="L693" s="177">
        <v>52042.704748812597</v>
      </c>
      <c r="M693" s="177">
        <v>52636</v>
      </c>
      <c r="N693" s="177">
        <v>98.872814706300005</v>
      </c>
      <c r="O693" s="186" t="s">
        <v>0</v>
      </c>
    </row>
    <row r="694" spans="2:15" ht="15.75">
      <c r="B694" s="178"/>
      <c r="C694" s="179"/>
      <c r="D694" s="179"/>
      <c r="E694" s="179"/>
      <c r="F694" s="179"/>
      <c r="G694" s="180" t="s">
        <v>191</v>
      </c>
      <c r="H694" s="180"/>
      <c r="I694" s="180"/>
      <c r="J694" s="181">
        <f>SUM(J286:J693)</f>
        <v>80628322.1300001</v>
      </c>
      <c r="K694" s="181">
        <f t="shared" ref="K694:M694" si="1">SUM(K286:K693)</f>
        <v>67581861.049999893</v>
      </c>
      <c r="L694" s="181">
        <f t="shared" si="1"/>
        <v>67823423.221891239</v>
      </c>
      <c r="M694" s="181">
        <f t="shared" si="1"/>
        <v>80628322.1300001</v>
      </c>
      <c r="N694" s="181"/>
      <c r="O694" s="182"/>
    </row>
  </sheetData>
  <mergeCells count="12">
    <mergeCell ref="B282:O283"/>
    <mergeCell ref="B8:O9"/>
    <mergeCell ref="B2:O2"/>
    <mergeCell ref="B4:O4"/>
    <mergeCell ref="B5:O5"/>
    <mergeCell ref="B6:O6"/>
    <mergeCell ref="B3:O3"/>
    <mergeCell ref="B276:O276"/>
    <mergeCell ref="B277:O277"/>
    <mergeCell ref="B278:O278"/>
    <mergeCell ref="B279:O279"/>
    <mergeCell ref="B280:O280"/>
  </mergeCells>
  <hyperlinks>
    <hyperlink ref="A1" location="INDICE!A1" display="INDICE" xr:uid="{DD3F4B20-8830-4284-ADF0-153AC9D59580}"/>
  </hyperlinks>
  <pageMargins left="0.7" right="0.7" top="0.75" bottom="0.75" header="0.3" footer="0.3"/>
  <pageSetup paperSize="9" orientation="portrait" r:id="rId1"/>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kDx36xNU2tfpeRpNnZlDLt8K4TpKXHG6XZeXEyZXJPo=</DigestValue>
    </Reference>
    <Reference Type="http://www.w3.org/2000/09/xmldsig#Object" URI="#idOfficeObject">
      <DigestMethod Algorithm="http://www.w3.org/2001/04/xmlenc#sha256"/>
      <DigestValue>/9jgKaP1OuNr6DHFnRzjc3VxMcks17E2Zz9pwJkxj+o=</DigestValue>
    </Reference>
    <Reference Type="http://uri.etsi.org/01903#SignedProperties" URI="#idSignedProperties">
      <Transforms>
        <Transform Algorithm="http://www.w3.org/TR/2001/REC-xml-c14n-20010315"/>
      </Transforms>
      <DigestMethod Algorithm="http://www.w3.org/2001/04/xmlenc#sha256"/>
      <DigestValue>mJ2aJTBBtC31EcFp086DqVlR/nQW6bzC4Uf8fyzUuhg=</DigestValue>
    </Reference>
  </SignedInfo>
  <SignatureValue>bhNPjSPa8qJpb1kMk2tvhEtnC2/1Z9gblJLltXqYkR6HCrm6FkVuDdCkckrbbWOv65kWKV8eKEZF
Attn14LiELsWV2m9P3bzAKI+gg9L6e4wcAT0knjNOLvwBjmWhLmJ3WQpM/UQGQgwilctDFvxQdwy
WALg2MEI4QzLXwslQ+6OZIn0Y8npSkEGtmLnQXMeBrX0xyYxSYpBTiz5f9TDGICtvP78e8AiyPnI
k0OogxnOVUK5prLpsI8g+1AVbrNRf9cJHzOK2UcDY8wrXygHkGpKGHdkiBal/nWX9+8a2mKsMM7f
VyrRl0gFlKJJbDO5NNa9onrnJQ+UYKd3h+Tvng==</SignatureValue>
  <KeyInfo>
    <X509Data>
      <X509Certificate>MIIH/zCCBeegAwIBAgIIYTMrXrPNwRwwDQYJKoZIhvcNAQELBQAwWzEXMBUGA1UEBRMOUlVDIDgwMDUwMTcyLTExGjAYBgNVBAMTEUNBLURPQ1VNRU5UQSBTLkEuMRcwFQYDVQQKEw5ET0NVTUVOVEEgUy5BLjELMAkGA1UEBhMCUFkwHhcNMjEwNTE4MTQwMjE0WhcNMjMwNTE4MTQxMjE0WjCBozELMAkGA1UEBhMCUFkxGDAWBgNVBAQMD1VHQVJURSBWSUxMQUxCQTESMBAGA1UEBRMJQ0kzODUzNzgyMRQwEgYDVQQqDAtKT1JHRSBSQU1PTjEXMBUGA1UECgwOUEVSU09OQSBGSVNJQ0ExETAPBgNVBAsMCEZJUk1BIEYyMSQwIgYDVQQDDBtKT1JHRSBSQU1PTiBVR0FSVEUgVklMTEFMQkEwggEiMA0GCSqGSIb3DQEBAQUAA4IBDwAwggEKAoIBAQDOG0TD7xO6dqfP/uh7ianGCcoWbGrclgxpFgKfdJVCXZYOzyEd5r9kjL0uHoz0ijQXoosZJFjxPf1AmYKRygbzFHQ1bPb+pgBirFq5lkfQncdNAYNw64fyVmPdW6aT3MRaKa4g1ovjDLrx4pUmmlSsZPXBguI+surs7fcDNrcduAUuvksitpc7A91VEaBO3GST7c51R7Zzbwqk4c3AnrXCZP6k/4jlHSsuGlHQ0XP79s5z5FwhtDlMbLO7GYOpJB6Rk+RQ5EEQmYJ/y4sL0yNQhhOJOu59ugh+RJqVBoHt1HZLjpnnjWal+Z/4Nl138kGE21pNjYw+U53CXaQrdk/hAgMBAAGjggN8MIIDeDAMBgNVHRMBAf8EAjAAMA4GA1UdDwEB/wQEAwIF4DAqBgNVHSUBAf8EIDAeBggrBgEFBQcDAQYIKwYBBQUHAwIGCCsGAQUFBwMEMB0GA1UdDgQWBBQxinE+Tt60Z+HIBygbTK2op0KuNTCBlwYIKwYBBQUHAQEEgYowgYcwOgYIKwYBBQUHMAGGLmh0dHBzOi8vd3d3LmRvY3VtZW50YS5jb20ucHkvZmlybWFkaWdpdGFsL29zY3AwSQYIKwYBBQUHMAKGPWh0dHBzOi8vd3d3LmRvY3VtZW50YS5jb20ucHkvZmlybWFkaWdpdGFsL2Rlc2Nhcmdhcy9jYWRvYy5jcnQwHwYDVR0jBBgwFoAUQCasJlxij8b1AlTkjcEaJtbupbIwTwYDVR0fBEgwRjBEoEKgQIY+aHR0cHM6Ly93d3cuZG9jdW1lbnRhLmNvbS5weS9maXJtYWRpZ2l0YWwvZGVzY2FyZ2FzL2NybGRvYy5jcmwwIAYDVR0RBBkwF4EVanVnYXJ0ZUBjYWRpZW0uY29tLnB5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DFV42szU8vllZ1D4+DSONtq8+FIf6S/X4v8JklgWCb4jdp3wKKozUG3h363kyFf0hMU7MJb+gSyhbESnEkHARIKW+iMM1WKJFieSCbElxkGUpIrz/PtzZOCb14FRE2v9nFVBe41b+QBYhxOgO+KGCUQaIYQGKpdbtufruAmqYGX5+IqrAklqFnV3+RNQyf9c3XrjAsmArqBpnMeqBAsOt6GgGCtHJDvWjk+TB6WFo8a7GbiAloRfGksCL6RXhKXNScNRSlRxfKZz/rC1JcxP56Z6q7F06x0gOEduTKjDxKV9V+v/7Z1Uq0N8b1gWbgmgJ28lMPKQj/Cth9zftbos62b726Ry6P2F1m3QDrEjt0owSa2LthEs1ZG4ZgEjp8uqTi7Z0E5ZAFycj0b9uRcdGGWqd5Qgla68Agu1hbAUJjvqqk1I0bDtx5aToZYgHN/3FAXUek2SX3tR24VnZwiA7UG/TdHzSN2EFlMa+U7/qlbDfQLD2VGK+bYpP08f5xAW4hBb0rhxLXg0fHjRzpNR5yL1V8WSuZ+njY1bC6TVQpgf4IXH/ze3ECIAVgPE6BnPFW3A37N8FkoF6HxdDC8oi0Khs/w8DbH4F7veSSDtJXcpNKtlbD30gkof9GKz7jKxEvvF5kYQ6j2uPAOUXMd8sXCfcZXCgKvYZvsj4LWloYE=</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sBb6hjn8yDBQAhW7ji/6SMr9qjA3BXKkZTiWVOt9EH0=</DigestValue>
      </Reference>
      <Reference URI="/xl/printerSettings/printerSettings1.bin?ContentType=application/vnd.openxmlformats-officedocument.spreadsheetml.printerSettings">
        <DigestMethod Algorithm="http://www.w3.org/2001/04/xmlenc#sha256"/>
        <DigestValue>ZG6Or+5M57tcFc8+0++SZKQrMcQtMGRYRbbG7EEIu5w=</DigestValue>
      </Reference>
      <Reference URI="/xl/printerSettings/printerSettings2.bin?ContentType=application/vnd.openxmlformats-officedocument.spreadsheetml.printerSettings">
        <DigestMethod Algorithm="http://www.w3.org/2001/04/xmlenc#sha256"/>
        <DigestValue>KmqqTC+EYbzxnVNb+Ww/iG4Tt5f0mE1lt9mnj3IdeUg=</DigestValue>
      </Reference>
      <Reference URI="/xl/printerSettings/printerSettings3.bin?ContentType=application/vnd.openxmlformats-officedocument.spreadsheetml.printerSettings">
        <DigestMethod Algorithm="http://www.w3.org/2001/04/xmlenc#sha256"/>
        <DigestValue>ZG6Or+5M57tcFc8+0++SZKQrMcQtMGRYRbbG7EEIu5w=</DigestValue>
      </Reference>
      <Reference URI="/xl/printerSettings/printerSettings4.bin?ContentType=application/vnd.openxmlformats-officedocument.spreadsheetml.printerSettings">
        <DigestMethod Algorithm="http://www.w3.org/2001/04/xmlenc#sha256"/>
        <DigestValue>ZG6Or+5M57tcFc8+0++SZKQrMcQtMGRYRbbG7EEIu5w=</DigestValue>
      </Reference>
      <Reference URI="/xl/printerSettings/printerSettings5.bin?ContentType=application/vnd.openxmlformats-officedocument.spreadsheetml.printerSettings">
        <DigestMethod Algorithm="http://www.w3.org/2001/04/xmlenc#sha256"/>
        <DigestValue>cSFr9m1yGacZmId1E2+uZcLWKT3K839QVb7y7aJGG2s=</DigestValue>
      </Reference>
      <Reference URI="/xl/sharedStrings.xml?ContentType=application/vnd.openxmlformats-officedocument.spreadsheetml.sharedStrings+xml">
        <DigestMethod Algorithm="http://www.w3.org/2001/04/xmlenc#sha256"/>
        <DigestValue>M4mxeOutlRHWfwzuqghcMg+FbXI+cjXPm6Yr4Ms5r2A=</DigestValue>
      </Reference>
      <Reference URI="/xl/styles.xml?ContentType=application/vnd.openxmlformats-officedocument.spreadsheetml.styles+xml">
        <DigestMethod Algorithm="http://www.w3.org/2001/04/xmlenc#sha256"/>
        <DigestValue>moy0Lcig4jG+jF1aU+iyV5iCimjsEBt/wLqPCMkVShk=</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Xef9JnKk2g/1tP4uee410C7pRrD3j0mo2jPXQIW0KnA=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xR0DTHg5ggctiKKEE/TIds9EPAcv/taPVOMx3LqmbHQ=</DigestValue>
      </Reference>
      <Reference URI="/xl/worksheets/sheet2.xml?ContentType=application/vnd.openxmlformats-officedocument.spreadsheetml.worksheet+xml">
        <DigestMethod Algorithm="http://www.w3.org/2001/04/xmlenc#sha256"/>
        <DigestValue>Z5Jzb3tx//tF0pEhhOqIyY7hjSfp59EpoU8jFAws6Dc=</DigestValue>
      </Reference>
      <Reference URI="/xl/worksheets/sheet3.xml?ContentType=application/vnd.openxmlformats-officedocument.spreadsheetml.worksheet+xml">
        <DigestMethod Algorithm="http://www.w3.org/2001/04/xmlenc#sha256"/>
        <DigestValue>r+C42qksv06A6TNML7J7Ft+syVW6AMqhXJuCp/Iu92A=</DigestValue>
      </Reference>
      <Reference URI="/xl/worksheets/sheet4.xml?ContentType=application/vnd.openxmlformats-officedocument.spreadsheetml.worksheet+xml">
        <DigestMethod Algorithm="http://www.w3.org/2001/04/xmlenc#sha256"/>
        <DigestValue>5hAns5+bMu1jYbc9+TYfBYNt2AXFJacD3DOuFk7vsZE=</DigestValue>
      </Reference>
      <Reference URI="/xl/worksheets/sheet5.xml?ContentType=application/vnd.openxmlformats-officedocument.spreadsheetml.worksheet+xml">
        <DigestMethod Algorithm="http://www.w3.org/2001/04/xmlenc#sha256"/>
        <DigestValue>9wXWLf/IqsX3MY83ufX6cxqq8VOMUUDtWYDZdlMMbpI=</DigestValue>
      </Reference>
      <Reference URI="/xl/worksheets/sheet6.xml?ContentType=application/vnd.openxmlformats-officedocument.spreadsheetml.worksheet+xml">
        <DigestMethod Algorithm="http://www.w3.org/2001/04/xmlenc#sha256"/>
        <DigestValue>reHMpyH2lQB938Hh6NCVVHs/NnZ1BnlXOLVCbmbTQYI=</DigestValue>
      </Reference>
      <Reference URI="/xl/worksheets/sheet7.xml?ContentType=application/vnd.openxmlformats-officedocument.spreadsheetml.worksheet+xml">
        <DigestMethod Algorithm="http://www.w3.org/2001/04/xmlenc#sha256"/>
        <DigestValue>YL7Hff1CKHMzFDQogbiowcngt1hymoAj86xxmyh3Vxk=</DigestValue>
      </Reference>
      <Reference URI="/xl/worksheets/sheet8.xml?ContentType=application/vnd.openxmlformats-officedocument.spreadsheetml.worksheet+xml">
        <DigestMethod Algorithm="http://www.w3.org/2001/04/xmlenc#sha256"/>
        <DigestValue>VTYx0VYt2Zw8k3JxYwifunoro2x0sbgPBCeMDV7V70c=</DigestValue>
      </Reference>
    </Manifest>
    <SignatureProperties>
      <SignatureProperty Id="idSignatureTime" Target="#idPackageSignature">
        <mdssi:SignatureTime xmlns:mdssi="http://schemas.openxmlformats.org/package/2006/digital-signature">
          <mdssi:Format>YYYY-MM-DDThh:mm:ssTZD</mdssi:Format>
          <mdssi:Value>2023-03-16T13:14:51Z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CONTADOR</SignatureComments>
          <WindowsVersion>10.0</WindowsVersion>
          <OfficeVersion>16.0.16130/24</OfficeVersion>
          <ApplicationVersion>16.0.16130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2023-03-16T13:14:51Z</xd:SigningTime>
          <xd:SigningCertificate>
            <xd:Cert>
              <xd:CertDigest>
                <DigestMethod Algorithm="http://www.w3.org/2001/04/xmlenc#sha256"/>
                <DigestValue>Poi+G/XhmEHgtGk3JY42IXaAdXt1S5rJIpx7Au4BGFg=</DigestValue>
              </xd:CertDigest>
              <xd:IssuerSerial>
                <X509IssuerName>C=PY, O=DOCUMENTA S.A., CN=CA-DOCUMENTA S.A., SERIALNUMBER=RUC 80050172-1</X509IssuerName>
                <X509SerialNumber>7003989531234779420</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http://uri.etsi.org/01903/v1.2.2#ProofOfOrigin</xd:Identifier>
              <xd:Description>Creó y aprobó este documento</xd:Description>
            </xd:CommitmentTypeId>
            <xd:AllSignedDataObjects/>
            <xd:CommitmentTypeQualifiers>
              <xd:CommitmentTypeQualifier>CONTADOR</xd:CommitmentTypeQualifier>
            </xd:CommitmentTypeQualifiers>
          </xd:CommitmentTypeIndication>
        </xd:SignedDataObject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IZWmf/trIxeYh2HBkZ2foRECn4gkh74VmQltzPiDgJs=</DigestValue>
    </Reference>
    <Reference Type="http://www.w3.org/2000/09/xmldsig#Object" URI="#idOfficeObject">
      <DigestMethod Algorithm="http://www.w3.org/2001/04/xmlenc#sha256"/>
      <DigestValue>CoonVWyt4qhjEZ37y5JIxAJcBfn15qgD7Bmv45h2/14=</DigestValue>
    </Reference>
    <Reference Type="http://uri.etsi.org/01903#SignedProperties" URI="#idSignedProperties">
      <Transforms>
        <Transform Algorithm="http://www.w3.org/TR/2001/REC-xml-c14n-20010315"/>
      </Transforms>
      <DigestMethod Algorithm="http://www.w3.org/2001/04/xmlenc#sha256"/>
      <DigestValue>XeMswTbrxq/9OUyFnjOWbyGEnS+6YLzPTyRQweJhuek=</DigestValue>
    </Reference>
  </SignedInfo>
  <SignatureValue>vpCGq1BVimc5igIuceXxiqEHvBAynLzzKCw/HH1DX9+a4VpoDEf/f5tqM54eSjao4YnS1d5g6ePE
eSreLY6XnAe01Wk1EhZLMU5Ia61TAshwmpc0JxwZnwTZ6XxNpH74xijYFl3uum3RSPVElZjBnP97
U1haItPZVqZMJlkKCkYsL+SS544tsEzZt1H2+0XOPbwc5nKx11Q/9bxuMFt1kLNYi/VDURfpaITR
OaRZciFviyFcIMqtZwWta7wL+73Plrrdgwl7RLBzlu+UPa2/yrpVFikAlWbg/uXMuo+ha69+TIYt
AL8Yp4FR7OsL7dRA0ifJe7bc0DVyqcDphdi9dQ==</SignatureValue>
  <KeyInfo>
    <X509Data>
      <X509Certificate>MIIIAjCCBeqgAwIBAgIIAp9/Xzkwd9wwDQYJKoZIhvcNAQELBQAwWzEXMBUGA1UEBRMOUlVDIDgwMDUwMTcyLTExGjAYBgNVBAMTEUNBLURPQ1VNRU5UQSBTLkEuMRcwFQYDVQQKEw5ET0NVTUVOVEEgUy5BLjELMAkGA1UEBhMCUFkwHhcNMjEwNTE4MTM0MjEyWhcNMjMwNTE4MTM1MjEyWjCBpTELMAkGA1UEBhMCUFkxFzAVBgNVBAQMDlBBUkVERVMgRlJBTkNPMRIwEAYDVQQFEwlDSTE0OTYwMDUxFjAUBgNVBCoMDUNFU0FSIEVTVEVCQU4xFzAVBgNVBAoMDlBFUlNPTkEgRklTSUNBMREwDwYDVQQLDAhGSVJNQSBGMjElMCMGA1UEAwwcQ0VTQVIgRVNURUJBTiBQQVJFREVTIEZSQU5DTzCCASIwDQYJKoZIhvcNAQEBBQADggEPADCCAQoCggEBAMewl0SpHbpd/is+09afOSyqFuLTq4lf/kHfYfD9oDUzMIlk0b9E6NhtxqyCEjwD0a6skhNPM5yqcioOd+LoVO9HpPElyMJ1kVyx9u/BUljtrrhOIuo5004aY7ahQkU5E7W8S/xxWcsx9oiaE31ILKR+MvwTFSxF2n2poCQqHJfN1JgcF/C9dE3KJR/OfEOEOOfhMa5sMsBw2c0J0TldMTL1ioVxtNwKvY76oX0Z0uLdNFt64EEauTr4K/qV7phCmId7NJZoMLoheqAzBodF+weppPUM6YfZLLrJy52oZkSCzoroDwnZrpqJUffmsPCNBMFx94BgY9zveMmpZ/MixQcCAwEAAaOCA30wggN5MAwGA1UdEwEB/wQCMAAwDgYDVR0PAQH/BAQDAgXgMCoGA1UdJQEB/wQgMB4GCCsGAQUFBwMBBggrBgEFBQcDAgYIKwYBBQUHAwQwHQYDVR0OBBYEFFRkivFJ2zC7LHGpeD2fToSyTsyg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hBgNVHREEGjAYgRZjcGFyZWRlc0BjYWRpZW0uY29tLnB5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SoP+fuAthx0+k5+0DSheWMGd6b6IN3USz406ZGH6EeNiAsqBcSZSFNY5zcqUH/IudVTainbKqDYEthRo+1VFn299JoUTGb/HWv1bD/gqbksP/0C8355OXJej4nCTTIwMCiLpFNgq1JQZ6mUGcFDCGE1DO1bETphcdMbowSC6i7jhE23Hl4rvn7ixe/IqBCk3DbqwihMsa7/3FUZ0TFDNOwLqQHErvM4KcIWBixu3TkTD/0ZnKFHUeT4mqa32WsceFqfp2rBbZ84ehGGEmaXTYlX/lzJ0VB/Nrv2aX4n2RHKCEzPEZjK/qAkqBjrZThMMg+vfAbdaCA/ccX+oUEOfaNMenTdZp20AqWIzfvGWOkti74WmztvSREYrJ4EWDtqyZCGsTWvX078sC9KZBsvBy5Wn+bcZ2fFN1MZh/Qau516Oa9lwUHdFE/j10LlIjP96FZHnIJ4BOPOabAqa0Zu2rTbE+0hqZTTYYhYSswDOelUMyLWZhkXnPhQKdsBrD+DM6Kb4fA8DzyJsnwIpGwZGxm3wNQaNzTSxAqQ02zQL7ZtH1CUJJU6adXSSsCenp/2t+NJUrWnLvuolheGC7G9x/vFPZTcQ3tKCoyAk+OB3dahhdhodeOmbKzfJu6/FaUJgr9rt4MKkSArGWYkoqw+l7zpDWVK+eFL6rW5mx1Ywsg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sBb6hjn8yDBQAhW7ji/6SMr9qjA3BXKkZTiWVOt9EH0=</DigestValue>
      </Reference>
      <Reference URI="/xl/printerSettings/printerSettings1.bin?ContentType=application/vnd.openxmlformats-officedocument.spreadsheetml.printerSettings">
        <DigestMethod Algorithm="http://www.w3.org/2001/04/xmlenc#sha256"/>
        <DigestValue>ZG6Or+5M57tcFc8+0++SZKQrMcQtMGRYRbbG7EEIu5w=</DigestValue>
      </Reference>
      <Reference URI="/xl/printerSettings/printerSettings2.bin?ContentType=application/vnd.openxmlformats-officedocument.spreadsheetml.printerSettings">
        <DigestMethod Algorithm="http://www.w3.org/2001/04/xmlenc#sha256"/>
        <DigestValue>KmqqTC+EYbzxnVNb+Ww/iG4Tt5f0mE1lt9mnj3IdeUg=</DigestValue>
      </Reference>
      <Reference URI="/xl/printerSettings/printerSettings3.bin?ContentType=application/vnd.openxmlformats-officedocument.spreadsheetml.printerSettings">
        <DigestMethod Algorithm="http://www.w3.org/2001/04/xmlenc#sha256"/>
        <DigestValue>ZG6Or+5M57tcFc8+0++SZKQrMcQtMGRYRbbG7EEIu5w=</DigestValue>
      </Reference>
      <Reference URI="/xl/printerSettings/printerSettings4.bin?ContentType=application/vnd.openxmlformats-officedocument.spreadsheetml.printerSettings">
        <DigestMethod Algorithm="http://www.w3.org/2001/04/xmlenc#sha256"/>
        <DigestValue>ZG6Or+5M57tcFc8+0++SZKQrMcQtMGRYRbbG7EEIu5w=</DigestValue>
      </Reference>
      <Reference URI="/xl/printerSettings/printerSettings5.bin?ContentType=application/vnd.openxmlformats-officedocument.spreadsheetml.printerSettings">
        <DigestMethod Algorithm="http://www.w3.org/2001/04/xmlenc#sha256"/>
        <DigestValue>cSFr9m1yGacZmId1E2+uZcLWKT3K839QVb7y7aJGG2s=</DigestValue>
      </Reference>
      <Reference URI="/xl/sharedStrings.xml?ContentType=application/vnd.openxmlformats-officedocument.spreadsheetml.sharedStrings+xml">
        <DigestMethod Algorithm="http://www.w3.org/2001/04/xmlenc#sha256"/>
        <DigestValue>M4mxeOutlRHWfwzuqghcMg+FbXI+cjXPm6Yr4Ms5r2A=</DigestValue>
      </Reference>
      <Reference URI="/xl/styles.xml?ContentType=application/vnd.openxmlformats-officedocument.spreadsheetml.styles+xml">
        <DigestMethod Algorithm="http://www.w3.org/2001/04/xmlenc#sha256"/>
        <DigestValue>moy0Lcig4jG+jF1aU+iyV5iCimjsEBt/wLqPCMkVShk=</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Xef9JnKk2g/1tP4uee410C7pRrD3j0mo2jPXQIW0KnA=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xR0DTHg5ggctiKKEE/TIds9EPAcv/taPVOMx3LqmbHQ=</DigestValue>
      </Reference>
      <Reference URI="/xl/worksheets/sheet2.xml?ContentType=application/vnd.openxmlformats-officedocument.spreadsheetml.worksheet+xml">
        <DigestMethod Algorithm="http://www.w3.org/2001/04/xmlenc#sha256"/>
        <DigestValue>Z5Jzb3tx//tF0pEhhOqIyY7hjSfp59EpoU8jFAws6Dc=</DigestValue>
      </Reference>
      <Reference URI="/xl/worksheets/sheet3.xml?ContentType=application/vnd.openxmlformats-officedocument.spreadsheetml.worksheet+xml">
        <DigestMethod Algorithm="http://www.w3.org/2001/04/xmlenc#sha256"/>
        <DigestValue>r+C42qksv06A6TNML7J7Ft+syVW6AMqhXJuCp/Iu92A=</DigestValue>
      </Reference>
      <Reference URI="/xl/worksheets/sheet4.xml?ContentType=application/vnd.openxmlformats-officedocument.spreadsheetml.worksheet+xml">
        <DigestMethod Algorithm="http://www.w3.org/2001/04/xmlenc#sha256"/>
        <DigestValue>5hAns5+bMu1jYbc9+TYfBYNt2AXFJacD3DOuFk7vsZE=</DigestValue>
      </Reference>
      <Reference URI="/xl/worksheets/sheet5.xml?ContentType=application/vnd.openxmlformats-officedocument.spreadsheetml.worksheet+xml">
        <DigestMethod Algorithm="http://www.w3.org/2001/04/xmlenc#sha256"/>
        <DigestValue>9wXWLf/IqsX3MY83ufX6cxqq8VOMUUDtWYDZdlMMbpI=</DigestValue>
      </Reference>
      <Reference URI="/xl/worksheets/sheet6.xml?ContentType=application/vnd.openxmlformats-officedocument.spreadsheetml.worksheet+xml">
        <DigestMethod Algorithm="http://www.w3.org/2001/04/xmlenc#sha256"/>
        <DigestValue>reHMpyH2lQB938Hh6NCVVHs/NnZ1BnlXOLVCbmbTQYI=</DigestValue>
      </Reference>
      <Reference URI="/xl/worksheets/sheet7.xml?ContentType=application/vnd.openxmlformats-officedocument.spreadsheetml.worksheet+xml">
        <DigestMethod Algorithm="http://www.w3.org/2001/04/xmlenc#sha256"/>
        <DigestValue>YL7Hff1CKHMzFDQogbiowcngt1hymoAj86xxmyh3Vxk=</DigestValue>
      </Reference>
      <Reference URI="/xl/worksheets/sheet8.xml?ContentType=application/vnd.openxmlformats-officedocument.spreadsheetml.worksheet+xml">
        <DigestMethod Algorithm="http://www.w3.org/2001/04/xmlenc#sha256"/>
        <DigestValue>VTYx0VYt2Zw8k3JxYwifunoro2x0sbgPBCeMDV7V70c=</DigestValue>
      </Reference>
    </Manifest>
    <SignatureProperties>
      <SignatureProperty Id="idSignatureTime" Target="#idPackageSignature">
        <mdssi:SignatureTime xmlns:mdssi="http://schemas.openxmlformats.org/package/2006/digital-signature">
          <mdssi:Format>YYYY-MM-DDThh:mm:ssTZD</mdssi:Format>
          <mdssi:Value>2023-03-20T12:34:39Z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CNV</SignatureComments>
          <WindowsVersion>10.0</WindowsVersion>
          <OfficeVersion>16.0.16130/24</OfficeVersion>
          <ApplicationVersion>16.0.16130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2023-03-20T12:34:39Z</xd:SigningTime>
          <xd:SigningCertificate>
            <xd:Cert>
              <xd:CertDigest>
                <DigestMethod Algorithm="http://www.w3.org/2001/04/xmlenc#sha256"/>
                <DigestValue>aLuK6OXUs0aKcEyUmscH013TQZkUiZJAdgSHZySLbC4=</DigestValue>
              </xd:CertDigest>
              <xd:IssuerSerial>
                <X509IssuerName>C=PY, O=DOCUMENTA S.A., CN=CA-DOCUMENTA S.A., SERIALNUMBER=RUC 80050172-1</X509IssuerName>
                <X509SerialNumber>189009756330948572</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CNV</xd:CommitmentTypeQualifier>
            </xd:CommitmentTypeQualifiers>
          </xd:CommitmentTypeIndication>
        </xd:SignedDataObject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fBFWrZfsJhCWHT6kZTCmA/7NMHRNGum27ZLwA3vqLB8=</DigestValue>
    </Reference>
    <Reference Type="http://www.w3.org/2000/09/xmldsig#Object" URI="#idOfficeObject">
      <DigestMethod Algorithm="http://www.w3.org/2001/04/xmlenc#sha256"/>
      <DigestValue>NYomc9doOcp2fXxsMhQJo2N5fYwbKHKlBRycWgFcy8I=</DigestValue>
    </Reference>
    <Reference Type="http://uri.etsi.org/01903#SignedProperties" URI="#idSignedProperties">
      <Transforms>
        <Transform Algorithm="http://www.w3.org/TR/2001/REC-xml-c14n-20010315"/>
      </Transforms>
      <DigestMethod Algorithm="http://www.w3.org/2001/04/xmlenc#sha256"/>
      <DigestValue>tMSEjwW4Nw/8CwtW6H7bSjRyGXG3q7QhaBYVUHF7t0U=</DigestValue>
    </Reference>
  </SignedInfo>
  <SignatureValue>Gy+6YPYwgTI6Y6rBheWM1lmWaR5hJocMYWNWuJbbAHdETT+R3KnAq/aKfR8hSp7dScDTNHgtVjRR
jitjM2zAH5/p7K32VRn3WENK7/tUbKl2/iEfUD6r/Lp4juZXgEtQfxOATj8G75yLuXqzcCwGJr4Y
Uj0353r4HFoll/W3MjsejhFK6zRBTDtBTqjaPs3z0iC0dyZ3KBFuqigaRuWB3Zrg68YMaG/uj/Tm
YrgjAkYRyKUANiCtFvgnNmJBvtgAZV3J7WhPXy+Pi6I7a4HkEyxWJNpXJ1Bs4GTNCTPK/56do4KP
1QusnjHbHycSj37S3qwBwBSMEFThvUuy2wRL9w==</SignatureValue>
  <KeyInfo>
    <X509Data>
      <X509Certificate>MIIH/DCCBeSgAwIBAgIIOi8ZW9HT0kkwDQYJKoZIhvcNAQELBQAwWzEXMBUGA1UEBRMOUlVDIDgwMDUwMTcyLTExGjAYBgNVBAMTEUNBLURPQ1VNRU5UQSBTLkEuMRcwFQYDVQQKEw5ET0NVTUVOVEEgUy5BLjELMAkGA1UEBhMCUFkwHhcNMjEwNTMxMTUwMDA2WhcNMjMwNTMxMTUxMDA2WjCBnTELMAkGA1UEBhMCUFkxFTATBgNVBAQMDEdBTEVBTk8gQkFFWjESMBAGA1UEBRMJQ0kxMzQxNTk1MRQwEgYDVQQqDAtKVUFOQSBQQUJMQTEXMBUGA1UECgwOUEVSU09OQSBGSVNJQ0ExETAPBgNVBAsMCEZJUk1BIEYyMSEwHwYDVQQDDBhKVUFOQSBQQUJMQSBHQUxFQU5PIEJBRVowggEiMA0GCSqGSIb3DQEBAQUAA4IBDwAwggEKAoIBAQDcGKK5ZkN1P5z2axsNhF1PgWW8GDfB7uO6Ggm5I1w44qzPSsClr68ib7NJ4ErllLRvGjQfOmjDvVSXolLBXAnUWkpazgoLe8xuxlnS8txy/OCJe8LpgL3iEpFC3feeCl+7rBX2xCcwGC+OAeoZbrYokHt0Ef3H68SEry6f+ei5rdvJdjua+rHbIEv8R2LpVJCGD+4OGYP/vfgVCqKhYY5deDxwRDpBheTHil0MEYwDkpKVTvJYDV7trXbx30d2cAn7/nKkme80wkxDrgh90a6ycaOfwCpbaq61+t0w/DGpU99lhlkTxRKgSwhnDACMdkNMUqM6/Nb1ZLWJ2YHwzb07AgMBAAGjggN/MIIDezAMBgNVHRMBAf8EAjAAMA4GA1UdDwEB/wQEAwIF4DAqBgNVHSUBAf8EIDAeBggrBgEFBQcDAQYIKwYBBQUHAwIGCCsGAQUFBwMEMB0GA1UdDgQWBBQAXt1IRflauSTI1MTZADw1SnNycjCBlwYIKwYBBQUHAQEEgYowgYcwOgYIKwYBBQUHMAGGLmh0dHBzOi8vd3d3LmRvY3VtZW50YS5jb20ucHkvZmlybWFkaWdpdGFsL29zY3AwSQYIKwYBBQUHMAKGPWh0dHBzOi8vd3d3LmRvY3VtZW50YS5jb20ucHkvZmlybWFkaWdpdGFsL2Rlc2Nhcmdhcy9jYWRvYy5jcnQwHwYDVR0jBBgwFoAUQCasJlxij8b1AlTkjcEaJtbupbIwTwYDVR0fBEgwRjBEoEKgQIY+aHR0cHM6Ly93d3cuZG9jdW1lbnRhLmNvbS5weS9maXJtYWRpZ2l0YWwvZGVzY2FyZ2FzL2NybGRvYy5jcmwwIwYDVR0RBBwwGoEYanVhbmlnYWwyMDExQGhvdG1haWw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oSY/IC7wNd8GNXSGUdLLlqchQK0PCS55UdMyy8gAR4P3gBjk7aUoGswtC4X4SXTDielxbPOpXnIQcfCa7PBhLGC8vhwUqpULILEZAj4W7YxYMX6driszWLXxnpaexuIY86O1saUFvoeFvo3xOUt5T0fsSvkAsK1qIEQ2bTx1ms61QES8msybX16omBpXhqREEYBDjsX3mettznwspuVRk2begmcpYTdRgmVO2Y25qImGFJOj9JmeAjrgbbDzDrMtCPKK6wJbbzZmq3WaKabwiuvAcdfyIhruVlu2Ge6cMhraVI1nYMLWV9asder6Yj1+QPd5i+fIqPVrYTEt41DCTiGRx1cqZiBIGPaYyGuphGPURuL3/ico5Q7IWDAwMARgn05RHDbT97utG2uXpwDIRkke1vgrsOqk0NX4endNmirnVpTFxuht56NmihAbm4eXaz2iWdB9B1kZreLv5x2oP9Amd9rJhiCWYzCe/pAquVrxSRst87E7zDDvx+jUad9LYt+z1sJReSPIN8MwTDoOLW5l4zO6D3YKbJkaAyrLtOreDE7ntMYYUdjXBviY51fvCvGra/w3corBLdZQrgH/YrVbCapmJgQBarJu5V7edNcbrbjAs+pXXWPspTLV4zH2SQMG4FxWIu1XMjeZWuXRQ65SIolwv+4rCF8/EHrg628=</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sBb6hjn8yDBQAhW7ji/6SMr9qjA3BXKkZTiWVOt9EH0=</DigestValue>
      </Reference>
      <Reference URI="/xl/printerSettings/printerSettings1.bin?ContentType=application/vnd.openxmlformats-officedocument.spreadsheetml.printerSettings">
        <DigestMethod Algorithm="http://www.w3.org/2001/04/xmlenc#sha256"/>
        <DigestValue>ZG6Or+5M57tcFc8+0++SZKQrMcQtMGRYRbbG7EEIu5w=</DigestValue>
      </Reference>
      <Reference URI="/xl/printerSettings/printerSettings2.bin?ContentType=application/vnd.openxmlformats-officedocument.spreadsheetml.printerSettings">
        <DigestMethod Algorithm="http://www.w3.org/2001/04/xmlenc#sha256"/>
        <DigestValue>KmqqTC+EYbzxnVNb+Ww/iG4Tt5f0mE1lt9mnj3IdeUg=</DigestValue>
      </Reference>
      <Reference URI="/xl/printerSettings/printerSettings3.bin?ContentType=application/vnd.openxmlformats-officedocument.spreadsheetml.printerSettings">
        <DigestMethod Algorithm="http://www.w3.org/2001/04/xmlenc#sha256"/>
        <DigestValue>ZG6Or+5M57tcFc8+0++SZKQrMcQtMGRYRbbG7EEIu5w=</DigestValue>
      </Reference>
      <Reference URI="/xl/printerSettings/printerSettings4.bin?ContentType=application/vnd.openxmlformats-officedocument.spreadsheetml.printerSettings">
        <DigestMethod Algorithm="http://www.w3.org/2001/04/xmlenc#sha256"/>
        <DigestValue>ZG6Or+5M57tcFc8+0++SZKQrMcQtMGRYRbbG7EEIu5w=</DigestValue>
      </Reference>
      <Reference URI="/xl/printerSettings/printerSettings5.bin?ContentType=application/vnd.openxmlformats-officedocument.spreadsheetml.printerSettings">
        <DigestMethod Algorithm="http://www.w3.org/2001/04/xmlenc#sha256"/>
        <DigestValue>cSFr9m1yGacZmId1E2+uZcLWKT3K839QVb7y7aJGG2s=</DigestValue>
      </Reference>
      <Reference URI="/xl/sharedStrings.xml?ContentType=application/vnd.openxmlformats-officedocument.spreadsheetml.sharedStrings+xml">
        <DigestMethod Algorithm="http://www.w3.org/2001/04/xmlenc#sha256"/>
        <DigestValue>M4mxeOutlRHWfwzuqghcMg+FbXI+cjXPm6Yr4Ms5r2A=</DigestValue>
      </Reference>
      <Reference URI="/xl/styles.xml?ContentType=application/vnd.openxmlformats-officedocument.spreadsheetml.styles+xml">
        <DigestMethod Algorithm="http://www.w3.org/2001/04/xmlenc#sha256"/>
        <DigestValue>moy0Lcig4jG+jF1aU+iyV5iCimjsEBt/wLqPCMkVShk=</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Xef9JnKk2g/1tP4uee410C7pRrD3j0mo2jPXQIW0KnA=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xR0DTHg5ggctiKKEE/TIds9EPAcv/taPVOMx3LqmbHQ=</DigestValue>
      </Reference>
      <Reference URI="/xl/worksheets/sheet2.xml?ContentType=application/vnd.openxmlformats-officedocument.spreadsheetml.worksheet+xml">
        <DigestMethod Algorithm="http://www.w3.org/2001/04/xmlenc#sha256"/>
        <DigestValue>Z5Jzb3tx//tF0pEhhOqIyY7hjSfp59EpoU8jFAws6Dc=</DigestValue>
      </Reference>
      <Reference URI="/xl/worksheets/sheet3.xml?ContentType=application/vnd.openxmlformats-officedocument.spreadsheetml.worksheet+xml">
        <DigestMethod Algorithm="http://www.w3.org/2001/04/xmlenc#sha256"/>
        <DigestValue>r+C42qksv06A6TNML7J7Ft+syVW6AMqhXJuCp/Iu92A=</DigestValue>
      </Reference>
      <Reference URI="/xl/worksheets/sheet4.xml?ContentType=application/vnd.openxmlformats-officedocument.spreadsheetml.worksheet+xml">
        <DigestMethod Algorithm="http://www.w3.org/2001/04/xmlenc#sha256"/>
        <DigestValue>5hAns5+bMu1jYbc9+TYfBYNt2AXFJacD3DOuFk7vsZE=</DigestValue>
      </Reference>
      <Reference URI="/xl/worksheets/sheet5.xml?ContentType=application/vnd.openxmlformats-officedocument.spreadsheetml.worksheet+xml">
        <DigestMethod Algorithm="http://www.w3.org/2001/04/xmlenc#sha256"/>
        <DigestValue>9wXWLf/IqsX3MY83ufX6cxqq8VOMUUDtWYDZdlMMbpI=</DigestValue>
      </Reference>
      <Reference URI="/xl/worksheets/sheet6.xml?ContentType=application/vnd.openxmlformats-officedocument.spreadsheetml.worksheet+xml">
        <DigestMethod Algorithm="http://www.w3.org/2001/04/xmlenc#sha256"/>
        <DigestValue>reHMpyH2lQB938Hh6NCVVHs/NnZ1BnlXOLVCbmbTQYI=</DigestValue>
      </Reference>
      <Reference URI="/xl/worksheets/sheet7.xml?ContentType=application/vnd.openxmlformats-officedocument.spreadsheetml.worksheet+xml">
        <DigestMethod Algorithm="http://www.w3.org/2001/04/xmlenc#sha256"/>
        <DigestValue>YL7Hff1CKHMzFDQogbiowcngt1hymoAj86xxmyh3Vxk=</DigestValue>
      </Reference>
      <Reference URI="/xl/worksheets/sheet8.xml?ContentType=application/vnd.openxmlformats-officedocument.spreadsheetml.worksheet+xml">
        <DigestMethod Algorithm="http://www.w3.org/2001/04/xmlenc#sha256"/>
        <DigestValue>VTYx0VYt2Zw8k3JxYwifunoro2x0sbgPBCeMDV7V70c=</DigestValue>
      </Reference>
    </Manifest>
    <SignatureProperties>
      <SignatureProperty Id="idSignatureTime" Target="#idPackageSignature">
        <mdssi:SignatureTime xmlns:mdssi="http://schemas.openxmlformats.org/package/2006/digital-signature">
          <mdssi:Format>YYYY-MM-DDThh:mm:ssTZD</mdssi:Format>
          <mdssi:Value>2023-03-21T12:49:14Z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Informe</SignatureComments>
          <WindowsVersion>10.0</WindowsVersion>
          <OfficeVersion>16.0.16130/24</OfficeVersion>
          <ApplicationVersion>16.0.16130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2023-03-21T12:49:14Z</xd:SigningTime>
          <xd:SigningCertificate>
            <xd:Cert>
              <xd:CertDigest>
                <DigestMethod Algorithm="http://www.w3.org/2001/04/xmlenc#sha256"/>
                <DigestValue>qMciKXJjgRgFWywjXdKPwIJf0CRdQ61Fov85GtDhKkk=</DigestValue>
              </xd:CertDigest>
              <xd:IssuerSerial>
                <X509IssuerName>C=PY, O=DOCUMENTA S.A., CN=CA-DOCUMENTA S.A., SERIALNUMBER=RUC 80050172-1</X509IssuerName>
                <X509SerialNumber>4192597660258259529</X509SerialNumber>
              </xd:IssuerSerial>
            </xd:Cert>
          </xd:SigningCertificate>
          <xd:SignaturePolicyIdentifier>
            <xd:SignaturePolicyImplied/>
          </xd:SignaturePolicyIdentifier>
        </xd:SignedSignatureProperties>
      </xd:SignedProperties>
    </xd:QualifyingProperties>
  </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T4Xd114ytp6FkXMk101uSqI8ZGeOWNdLJo9UN3ziV/4=</DigestValue>
    </Reference>
    <Reference Type="http://www.w3.org/2000/09/xmldsig#Object" URI="#idOfficeObject">
      <DigestMethod Algorithm="http://www.w3.org/2001/04/xmlenc#sha256"/>
      <DigestValue>750Nyzw6OsNyEd3WgMZM0Zi55BIsyLxjS6MpA/3X9QE=</DigestValue>
    </Reference>
    <Reference Type="http://uri.etsi.org/01903#SignedProperties" URI="#idSignedProperties">
      <Transforms>
        <Transform Algorithm="http://www.w3.org/TR/2001/REC-xml-c14n-20010315"/>
      </Transforms>
      <DigestMethod Algorithm="http://www.w3.org/2001/04/xmlenc#sha256"/>
      <DigestValue>IWfhijVINu6pHhC6vChcVUXSdCoZ1mDBMaEiL/uN/H4=</DigestValue>
    </Reference>
  </SignedInfo>
  <SignatureValue>v90vVMk1j9JxaH8bNf4JiJNiG/n493raWZp5/uoU8lcbeubbfqbAVtqwIwllBAY7Zs4RaTNPgLrC
Bpw66HB15DuL/uLv1dQaTh3LbmbMTyS/5A8g0N7kNWGz2NRJUhEBIA6o3Fs3XHEfU3wa/sI5pZpQ
/1mI5WOjhe2twO3vNW5Rk3pJr8TTELCe9AlcdnObMNxZYjHVNf/hPgSLYm8UN9sY6d0cXmMwCyFR
DuA3smMnOVT/bZfl0qAc+fXWqezcVn2C72FBYuaxpf4LYHf+PHe+DvQGVkwJBkPwlZgPf89cKx6D
0RPCCz2D5Wq0EAI+JAM/GVtz+gq3m5PhOWmvCg==</SignatureValue>
  <KeyInfo>
    <X509Data>
      <X509Certificate>MIIH/zCCBeegAwIBAgIIEBh/UjtDSRwwDQYJKoZIhvcNAQELBQAwWzEXMBUGA1UEBRMOUlVDIDgwMDUwMTcyLTExGjAYBgNVBAMTEUNBLURPQ1VNRU5UQSBTLkEuMRcwFQYDVQQKEw5ET0NVTUVOVEEgUy5BLjELMAkGA1UEBhMCUFkwHhcNMjEwNDA3MTgxMjMwWhcNMjMwNDA3MTgyMjMwWjCBpDELMAkGA1UEBhMCUFkxFzAVBgNVBAQMDkFDVcORQSBOT0dVRVJBMREwDwYDVQQFEwhDSTk5MDc0NzEWMBQGA1UEKgwNQ0FSTE9TIE1JR1VFTDEXMBUGA1UECgwOUEVSU09OQSBGSVNJQ0ExETAPBgNVBAsMCEZJUk1BIEYyMSUwIwYDVQQDDBxDQVJMT1MgTUlHVUVMIEFDVcORQSBOT0dVRVJBMIIBIjANBgkqhkiG9w0BAQEFAAOCAQ8AMIIBCgKCAQEAyFkkV4/y0IeUlSejBOjF6giEGmdcCQQxFYfyYD5xtZAALoQSNHBIqqjzZnjNI/dmcebU6lMUKeInTEMWznbs0uNxD2vdFbU0Lv9w6150mhBUxRWa2n1JkNOwwb3FqNkY0PKUaGZZ3ALUkqTYJYLGcogk5Tu7zp/7IoNLf8CQMt87KXIHAXNGSb99MQbc1jerWPIJ1hKk5300lhXpPlKvWvReHvRqvFZGptfAS4z2ybumfSRXXDsFxMEIvO/19QKPYSyCZK4sqD/6X0BQaSAXCW4OS6PmLYyOTQIlHrxxYeHm/oUky88trNb3gHRum/JM1oAwdm7/mwMjwCDVFL1q7wIDAQABo4IDezCCA3cwDAYDVR0TAQH/BAIwADAOBgNVHQ8BAf8EBAMCBeAwKgYDVR0lAQH/BCAwHgYIKwYBBQUHAwEGCCsGAQUFBwMCBggrBgEFBQcDBDAdBgNVHQ4EFgQUlrb1UFs1jwam4wNGKQo9xA7PYLQwgZcGCCsGAQUFBwEBBIGKMIGHMDoGCCsGAQUFBzABhi5odHRwcz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B8GA1UdEQQYMBaBFGNhY3VuYUBhbWFyYWwuY29tLnB5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sSWBdKs69yDn8B5pWNpRS86bf0o680LAtsnBtAnG+G7Cl/pdMnUVMCop8OZbJP2vXuL0bfVIgz9QQ2lKUHydOwl9AMtLbv23d9qJ9R2p/znNezR9gBOlR6+Q+ChD0lyMSW2vrB+0iqfmZXYc0VPdSnwFZGOmK46R08cFHNcnjRKys5lxLh2siVlBzVe1+6hgAaSmcV7n3Rk8qF4CCSkYwhmoXp7RqHVtmVkdZvC3jChwc+zw7q0yAPi7Udn74BJgsOtYSde1T9qcS6Efrs9/RsS7Aj0Pnz6Z1csc9MXDtR5XKLlraBNVeNewOa0cyX8d/S0KTpN8WjKvrY138BLJLSmuUcgTytRDgvn5foynMo32IP9QVKbYMFCMALtEzZGkL92MFrupahkbsbmqj2BdwYzEQ7TWpm41YHT3bdSWQjJTq3f2QID9tJ6kc4lROxX8e7R/OrA9z2gXo7rPgtIC+nqw8SWi7CiYOqxCH2qasjPE7eS7FM/B9gkDIf/rqujvhI2GsPGLAV77APbWRuSdV7KpwjmUUBySpbTHEomKA+jI33jN5b3qmIMTiM6c3FS6CaQ+J3E1hSm8bhOELpZOCfz/aDQG67vNHomxHp8YMj2W/myjpA2tv0pMpPXs602oIWkfBkviDcIvsypdyph48uLazFq19grZQ4A892Cewqc=</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sBb6hjn8yDBQAhW7ji/6SMr9qjA3BXKkZTiWVOt9EH0=</DigestValue>
      </Reference>
      <Reference URI="/xl/printerSettings/printerSettings1.bin?ContentType=application/vnd.openxmlformats-officedocument.spreadsheetml.printerSettings">
        <DigestMethod Algorithm="http://www.w3.org/2001/04/xmlenc#sha256"/>
        <DigestValue>ZG6Or+5M57tcFc8+0++SZKQrMcQtMGRYRbbG7EEIu5w=</DigestValue>
      </Reference>
      <Reference URI="/xl/printerSettings/printerSettings2.bin?ContentType=application/vnd.openxmlformats-officedocument.spreadsheetml.printerSettings">
        <DigestMethod Algorithm="http://www.w3.org/2001/04/xmlenc#sha256"/>
        <DigestValue>KmqqTC+EYbzxnVNb+Ww/iG4Tt5f0mE1lt9mnj3IdeUg=</DigestValue>
      </Reference>
      <Reference URI="/xl/printerSettings/printerSettings3.bin?ContentType=application/vnd.openxmlformats-officedocument.spreadsheetml.printerSettings">
        <DigestMethod Algorithm="http://www.w3.org/2001/04/xmlenc#sha256"/>
        <DigestValue>ZG6Or+5M57tcFc8+0++SZKQrMcQtMGRYRbbG7EEIu5w=</DigestValue>
      </Reference>
      <Reference URI="/xl/printerSettings/printerSettings4.bin?ContentType=application/vnd.openxmlformats-officedocument.spreadsheetml.printerSettings">
        <DigestMethod Algorithm="http://www.w3.org/2001/04/xmlenc#sha256"/>
        <DigestValue>ZG6Or+5M57tcFc8+0++SZKQrMcQtMGRYRbbG7EEIu5w=</DigestValue>
      </Reference>
      <Reference URI="/xl/printerSettings/printerSettings5.bin?ContentType=application/vnd.openxmlformats-officedocument.spreadsheetml.printerSettings">
        <DigestMethod Algorithm="http://www.w3.org/2001/04/xmlenc#sha256"/>
        <DigestValue>cSFr9m1yGacZmId1E2+uZcLWKT3K839QVb7y7aJGG2s=</DigestValue>
      </Reference>
      <Reference URI="/xl/sharedStrings.xml?ContentType=application/vnd.openxmlformats-officedocument.spreadsheetml.sharedStrings+xml">
        <DigestMethod Algorithm="http://www.w3.org/2001/04/xmlenc#sha256"/>
        <DigestValue>M4mxeOutlRHWfwzuqghcMg+FbXI+cjXPm6Yr4Ms5r2A=</DigestValue>
      </Reference>
      <Reference URI="/xl/styles.xml?ContentType=application/vnd.openxmlformats-officedocument.spreadsheetml.styles+xml">
        <DigestMethod Algorithm="http://www.w3.org/2001/04/xmlenc#sha256"/>
        <DigestValue>moy0Lcig4jG+jF1aU+iyV5iCimjsEBt/wLqPCMkVShk=</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Xef9JnKk2g/1tP4uee410C7pRrD3j0mo2jPXQIW0KnA=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xR0DTHg5ggctiKKEE/TIds9EPAcv/taPVOMx3LqmbHQ=</DigestValue>
      </Reference>
      <Reference URI="/xl/worksheets/sheet2.xml?ContentType=application/vnd.openxmlformats-officedocument.spreadsheetml.worksheet+xml">
        <DigestMethod Algorithm="http://www.w3.org/2001/04/xmlenc#sha256"/>
        <DigestValue>Z5Jzb3tx//tF0pEhhOqIyY7hjSfp59EpoU8jFAws6Dc=</DigestValue>
      </Reference>
      <Reference URI="/xl/worksheets/sheet3.xml?ContentType=application/vnd.openxmlformats-officedocument.spreadsheetml.worksheet+xml">
        <DigestMethod Algorithm="http://www.w3.org/2001/04/xmlenc#sha256"/>
        <DigestValue>r+C42qksv06A6TNML7J7Ft+syVW6AMqhXJuCp/Iu92A=</DigestValue>
      </Reference>
      <Reference URI="/xl/worksheets/sheet4.xml?ContentType=application/vnd.openxmlformats-officedocument.spreadsheetml.worksheet+xml">
        <DigestMethod Algorithm="http://www.w3.org/2001/04/xmlenc#sha256"/>
        <DigestValue>5hAns5+bMu1jYbc9+TYfBYNt2AXFJacD3DOuFk7vsZE=</DigestValue>
      </Reference>
      <Reference URI="/xl/worksheets/sheet5.xml?ContentType=application/vnd.openxmlformats-officedocument.spreadsheetml.worksheet+xml">
        <DigestMethod Algorithm="http://www.w3.org/2001/04/xmlenc#sha256"/>
        <DigestValue>9wXWLf/IqsX3MY83ufX6cxqq8VOMUUDtWYDZdlMMbpI=</DigestValue>
      </Reference>
      <Reference URI="/xl/worksheets/sheet6.xml?ContentType=application/vnd.openxmlformats-officedocument.spreadsheetml.worksheet+xml">
        <DigestMethod Algorithm="http://www.w3.org/2001/04/xmlenc#sha256"/>
        <DigestValue>reHMpyH2lQB938Hh6NCVVHs/NnZ1BnlXOLVCbmbTQYI=</DigestValue>
      </Reference>
      <Reference URI="/xl/worksheets/sheet7.xml?ContentType=application/vnd.openxmlformats-officedocument.spreadsheetml.worksheet+xml">
        <DigestMethod Algorithm="http://www.w3.org/2001/04/xmlenc#sha256"/>
        <DigestValue>YL7Hff1CKHMzFDQogbiowcngt1hymoAj86xxmyh3Vxk=</DigestValue>
      </Reference>
      <Reference URI="/xl/worksheets/sheet8.xml?ContentType=application/vnd.openxmlformats-officedocument.spreadsheetml.worksheet+xml">
        <DigestMethod Algorithm="http://www.w3.org/2001/04/xmlenc#sha256"/>
        <DigestValue>VTYx0VYt2Zw8k3JxYwifunoro2x0sbgPBCeMDV7V70c=</DigestValue>
      </Reference>
    </Manifest>
    <SignatureProperties>
      <SignatureProperty Id="idSignatureTime" Target="#idPackageSignature">
        <mdssi:SignatureTime xmlns:mdssi="http://schemas.openxmlformats.org/package/2006/digital-signature">
          <mdssi:Format>YYYY-MM-DDThh:mm:ssTZD</mdssi:Format>
          <mdssi:Value>2023-03-22T21:55:06Z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AUDITOR</SignatureComments>
          <WindowsVersion>10.0</WindowsVersion>
          <OfficeVersion>16.0.16130/24</OfficeVersion>
          <ApplicationVersion>16.0.16130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2023-03-22T21:55:06Z</xd:SigningTime>
          <xd:SigningCertificate>
            <xd:Cert>
              <xd:CertDigest>
                <DigestMethod Algorithm="http://www.w3.org/2001/04/xmlenc#sha256"/>
                <DigestValue>0gWDs9B5cDWJ1lX9YVLtUMPI1dhNNcYBRXssvUAA21s=</DigestValue>
              </xd:CertDigest>
              <xd:IssuerSerial>
                <X509IssuerName>C=PY, O=DOCUMENTA S.A., CN=CA-DOCUMENTA S.A., SERIALNUMBER=RUC 80050172-1</X509IssuerName>
                <X509SerialNumber>1159816895206213916</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AUDITOR</xd:CommitmentTypeQualifier>
            </xd:CommitmentTypeQualifiers>
          </xd:CommitmentTypeIndication>
        </xd:SignedDataObject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CARATULA</vt:lpstr>
      <vt:lpstr>INDICE</vt:lpstr>
      <vt:lpstr>01</vt:lpstr>
      <vt:lpstr>02</vt:lpstr>
      <vt:lpstr>03</vt:lpstr>
      <vt:lpstr>04</vt:lpstr>
      <vt:lpstr>05</vt:lpstr>
      <vt:lpstr>06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2023-03-15T19:43:06Z</dcterms:modified>
</cp:coreProperties>
</file>