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1237" documentId="10_ncr:200_{D1F3AB3F-82D3-4BC3-A989-9AFF5617213C}" xr6:coauthVersionLast="47" xr6:coauthVersionMax="47" xr10:uidLastSave="{2B3E4280-45C9-4696-BC2A-B8810EBB547D}"/>
  <bookViews>
    <workbookView xWindow="-120" yWindow="-120" windowWidth="20730" windowHeight="11160" tabRatio="914" activeTab="7" xr2:uid="{00000000-000D-0000-FFFF-FFFF00000000}"/>
  </bookViews>
  <sheets>
    <sheet name="CARATULA" sheetId="18" r:id="rId1"/>
    <sheet name="INDICE" sheetId="17" r:id="rId2"/>
    <sheet name="01" sheetId="1" r:id="rId3"/>
    <sheet name="02" sheetId="2" r:id="rId4"/>
    <sheet name="03" sheetId="3" r:id="rId5"/>
    <sheet name="04" sheetId="4" r:id="rId6"/>
    <sheet name="05" sheetId="5" r:id="rId7"/>
    <sheet name="06" sheetId="9" r:id="rId8"/>
  </sheets>
  <definedNames>
    <definedName name="OLE_LINK2" localSheetId="6">'05'!$B$6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9" l="1"/>
  <c r="I19" i="9"/>
  <c r="I18" i="9"/>
  <c r="D87" i="5"/>
  <c r="I17" i="9" l="1"/>
  <c r="L21" i="9"/>
  <c r="K21" i="9"/>
  <c r="J21" i="9"/>
  <c r="C109" i="5" l="1"/>
  <c r="C110" i="5" s="1"/>
  <c r="C20" i="4"/>
  <c r="B2" i="2" l="1"/>
  <c r="B2" i="3" s="1"/>
  <c r="B2" i="4" s="1"/>
  <c r="B2" i="5" s="1"/>
  <c r="B3" i="9" s="1"/>
  <c r="C23" i="4"/>
  <c r="B4" i="2" l="1"/>
  <c r="B4" i="3" s="1"/>
  <c r="B4" i="4" s="1"/>
  <c r="C105" i="5" l="1"/>
  <c r="C17" i="1"/>
  <c r="C12" i="1"/>
  <c r="C12" i="3"/>
  <c r="C18" i="1" l="1"/>
  <c r="C18" i="2" l="1"/>
  <c r="C11" i="2" l="1"/>
  <c r="C7" i="2" l="1"/>
  <c r="C7" i="4" s="1"/>
  <c r="D86" i="5" s="1"/>
  <c r="C102" i="5" s="1"/>
  <c r="C115" i="5" l="1"/>
  <c r="C122" i="5" s="1"/>
  <c r="C108" i="5"/>
  <c r="C116" i="5"/>
  <c r="C123" i="5"/>
  <c r="C124" i="5" s="1"/>
  <c r="C117" i="5" l="1"/>
  <c r="D89" i="5"/>
  <c r="E8" i="3" l="1"/>
  <c r="C13" i="3" s="1"/>
  <c r="C28" i="4" l="1"/>
  <c r="C30" i="4" l="1"/>
  <c r="C19" i="2" l="1"/>
  <c r="D13" i="3" s="1"/>
  <c r="E14" i="3" s="1"/>
</calcChain>
</file>

<file path=xl/sharedStrings.xml><?xml version="1.0" encoding="utf-8"?>
<sst xmlns="http://schemas.openxmlformats.org/spreadsheetml/2006/main" count="223" uniqueCount="160">
  <si>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</si>
  <si>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</si>
  <si>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</si>
  <si>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</si>
  <si>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</si>
  <si>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</si>
  <si>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</si>
  <si>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</si>
  <si>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</si>
  <si>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</si>
  <si>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</si>
  <si>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</si>
  <si>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</si>
  <si>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</si>
  <si>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</si>
  <si>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</si>
  <si>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</si>
  <si>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</si>
  <si>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</si>
  <si>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</si>
  <si>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</si>
  <si>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</si>
  <si>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</si>
  <si>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</si>
  <si>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</si>
  <si>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</si>
  <si>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</si>
  <si>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</si>
  <si>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</si>
  <si>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</si>
  <si>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</si>
  <si>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</si>
  <si>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</si>
  <si>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</si>
  <si>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</si>
  <si>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</si>
  <si>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</si>
  <si>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</si>
  <si>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</si>
  <si>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</si>
  <si>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</si>
  <si>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</si>
  <si>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</si>
  <si>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</si>
  <si>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</si>
  <si>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</si>
  <si>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</si>
  <si>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</si>
  <si>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</si>
  <si>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</si>
  <si>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</si>
  <si>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</si>
  <si>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</si>
  <si>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</si>
  <si>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</si>
  <si>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</si>
  <si>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 De las Inversiones con Relac. al Pat. Neto del Fondo</t>
  </si>
  <si>
    <t>Instrumento</t>
  </si>
  <si>
    <t>Emisor</t>
  </si>
  <si>
    <t>Sector</t>
  </si>
  <si>
    <t>País</t>
  </si>
  <si>
    <t>Fecha
Compra</t>
  </si>
  <si>
    <t>Fecha
 Vto.</t>
  </si>
  <si>
    <t>Moneda</t>
  </si>
  <si>
    <t>Monto</t>
  </si>
  <si>
    <t>Val. Compra</t>
  </si>
  <si>
    <t>Val. Contable</t>
  </si>
  <si>
    <t>Val. Nominal</t>
  </si>
  <si>
    <t>Tasa</t>
  </si>
  <si>
    <t>Financiero</t>
  </si>
  <si>
    <t>Paraguay</t>
  </si>
  <si>
    <t>PYG</t>
  </si>
  <si>
    <t>BONOS</t>
  </si>
  <si>
    <t>TOTAL DISPONIBILIDADES</t>
  </si>
  <si>
    <t>TOTAL COMISION ACUMULADA</t>
  </si>
  <si>
    <t>(-) TOTAL DEVOLUCION DE COMISION</t>
  </si>
  <si>
    <t>TOTAL GENERAL</t>
  </si>
  <si>
    <t>COMPOSICIÓN DE LAS INVERSIONES DEL FONDO</t>
  </si>
  <si>
    <t>% Precio de Mercado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</si>
  <si>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</si>
  <si>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</si>
  <si>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</si>
  <si>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</si>
  <si>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</si>
  <si>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</si>
  <si>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TOTAL PASIVO</t>
  </si>
  <si>
    <t>Núcleo S.A.</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</si>
  <si>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</si>
  <si>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</si>
  <si>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</si>
  <si>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</si>
  <si>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</si>
  <si>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</si>
  <si>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</si>
  <si>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</si>
  <si>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</si>
  <si>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</si>
  <si>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</si>
  <si>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</si>
  <si>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</si>
  <si>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</si>
  <si>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</si>
  <si>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</si>
  <si>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</si>
  <si>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</si>
  <si>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</si>
  <si>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</si>
  <si>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</si>
  <si>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</si>
  <si>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</si>
  <si>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Resultado por Tenencia</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</si>
  <si>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</si>
  <si>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</si>
  <si>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</si>
  <si>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</si>
  <si>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</si>
  <si>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</si>
  <si>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</si>
  <si>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</si>
  <si>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</si>
  <si>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</si>
  <si>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</si>
  <si>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</si>
  <si>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</si>
  <si>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</si>
  <si>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</si>
  <si>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</si>
  <si>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</si>
  <si>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</si>
  <si>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Intereses Op Repo</t>
  </si>
  <si>
    <t>Cadiem AFPISA, es la encargada de la custodia de activos del Fondo. Todos los títulos físicos son resguardados en una Caja de Seguridad en el Banco Familiar SAECA.</t>
  </si>
  <si>
    <t>Ventas de Instrumentos</t>
  </si>
  <si>
    <t>% Según Reglamento Interno</t>
  </si>
  <si>
    <t>ANEXO I</t>
  </si>
  <si>
    <r>
      <t xml:space="preserve">Inversiones </t>
    </r>
    <r>
      <rPr>
        <b/>
        <u/>
        <sz val="11"/>
        <color theme="10"/>
        <rFont val="Museo Sans 100"/>
        <family val="3"/>
      </rPr>
      <t>Anexo I</t>
    </r>
  </si>
  <si>
    <t>07</t>
  </si>
  <si>
    <t>Las 4 Notas y el Anexo I, II que acompañan son parte integrante de estos Estados Financieros</t>
  </si>
  <si>
    <t>Contratos en Reporto</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</si>
  <si>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</si>
  <si>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t>ÍNDICE</t>
  </si>
  <si>
    <t>COMPOSICIÓN DE LAS INVERSIONES DEL FONDO ANEXO I</t>
  </si>
  <si>
    <t>COMPOSICIÓN DE LAS INVERSIONES OP REPO ANEXO II</t>
  </si>
  <si>
    <t>TOTAL 31/12/2021</t>
  </si>
  <si>
    <t>TOTAL 31/03/2022</t>
  </si>
  <si>
    <t xml:space="preserve">El período que cubre los Estados Contables es del 01 de enero al 31 de marzo del 2022 de forma comparativa con el mismo periodo del año anterior. </t>
  </si>
  <si>
    <t>Cementos Concepción S.A.E.</t>
  </si>
  <si>
    <t>FONDO MUTUO PARA TODOS RENTA FIJA EN GUARANÍES</t>
  </si>
  <si>
    <r>
      <rPr>
        <b/>
        <sz val="16"/>
        <color theme="1"/>
        <rFont val="Museo Sans 100"/>
        <family val="3"/>
      </rPr>
      <t xml:space="preserve">ESTADOS FINANCIEROS
FONDO MUTUO PARA TODOS RENTA FIJA EN GUARANÍES
</t>
    </r>
    <r>
      <rPr>
        <u/>
        <sz val="14"/>
        <color theme="1"/>
        <rFont val="Museo Sans 100"/>
        <family val="3"/>
      </rPr>
      <t>s/ Res. N° 30 /2021</t>
    </r>
    <r>
      <rPr>
        <sz val="11"/>
        <color theme="1"/>
        <rFont val="Museo Sans 100"/>
        <family val="3"/>
      </rPr>
      <t xml:space="preserve">
</t>
    </r>
    <r>
      <rPr>
        <b/>
        <sz val="9"/>
        <color theme="1"/>
        <rFont val="Museo Sans 100"/>
        <family val="3"/>
      </rPr>
      <t xml:space="preserve">(*) </t>
    </r>
    <r>
      <rPr>
        <sz val="9"/>
        <color theme="1"/>
        <rFont val="Museo Sans 100"/>
        <family val="3"/>
      </rPr>
      <t>El Fondo fue constituido el 20/12/2021 y por eso no cuenta con cifras comparativas</t>
    </r>
  </si>
  <si>
    <t>Correspondiente al 31/03/2022</t>
  </si>
  <si>
    <t>LA ADMINISTRADORA será responsable de la administración del FONDO MUTUO PARA TODOS RENTA FIJA EN GUARANÍES, que en adelante se denominará FONDO PARA TODOS, registrado en la Comisión Nacional de Valores de conformidad con la Resolución Nº 51 E/21 de fecha 20 de diciembre del 2021, el cual se regirá por el REGLAMENTO INTERNO, aprobado por Resolución 51 E/21 de fecha 20 de diciembre del 2021. El objeto del FONDO PARA TODOS será invertir en instrumentos de deuda. Está dirigido a personas físicas y jurídicas con horizonte de inversión acordes con la política de inversión del fondo. El riesgo del inversionista estará determinado por la naturaleza de los instrumentos en los que se inviertan los activos del FONDO PARA TODOS, de acuerdo con lo expuesto en la política de inversiones y diversificación de estas.</t>
  </si>
  <si>
    <t>Financiera UENO</t>
  </si>
  <si>
    <t>Matriculación</t>
  </si>
  <si>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Corresponde al cobro por matriculación que le cobra por única vez a cada cuota partista</t>
    </r>
  </si>
  <si>
    <t>Automaq S.A.E.C.A.</t>
  </si>
  <si>
    <t>Biotec del Paraguay S.A.</t>
  </si>
  <si>
    <t>Credicentro S.A.E.C.A</t>
  </si>
  <si>
    <t>Electroban S.A.E.C.A.</t>
  </si>
  <si>
    <t>Gas Corona S.A.E.C.A.</t>
  </si>
  <si>
    <t>Izaguirre Barrail Inversora S.A.E.C.A.</t>
  </si>
  <si>
    <t>OTROS PASIVOS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</si>
</sst>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_(* #,##0.00_);_(* \(#,##0.00\);_(* &quot;-&quot;??_);_(@_)"/>
    <numFmt numFmtId="169" formatCode="#,##0.00#;\(#,##0.00#\-\)"/>
  </numFmts>
  <fonts count="30"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i/>
      <u/>
      <sz val="11"/>
      <color theme="1"/>
      <name val="Museo Sans 100"/>
      <family val="3"/>
    </font>
    <font>
      <b/>
      <sz val="11"/>
      <color indexed="72"/>
      <name val="Museo Sans 100"/>
      <family val="3"/>
    </font>
    <font>
      <sz val="11"/>
      <color theme="1"/>
      <name val="Century Gothic"/>
      <family val="2"/>
    </font>
    <font>
      <b/>
      <u/>
      <sz val="11"/>
      <color theme="10"/>
      <name val="Museo Sans 100"/>
      <family val="3"/>
    </font>
    <font>
      <b/>
      <sz val="9"/>
      <color theme="1"/>
      <name val="Museo Sans 100"/>
      <family val="3"/>
    </font>
    <font>
      <sz val="9"/>
      <color theme="1"/>
      <name val="Museo Sans 100"/>
      <family val="3"/>
    </font>
    <font>
      <sz val="11"/>
      <color indexed="72"/>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8" fontId="4" fillId="0" borderId="0" applyFont="0" applyFill="0" applyBorder="0" applyAlignment="0" applyProtection="0"/>
    <xf numFmtId="0" fontId="5" fillId="0" borderId="0"/>
    <xf numFmtId="0" fontId="6" fillId="0" borderId="0" applyNumberFormat="0" applyFill="0" applyBorder="0" applyAlignment="0" applyProtection="0"/>
  </cellStyleXfs>
  <cellXfs count="193">
    <xf numFmtId="0" fontId="0" fillId="0" borderId="0" xfId="0"/>
    <xf numFmtId="0" fontId="7" fillId="0" borderId="0" xfId="0" applyFont="1"/>
    <xf numFmtId="0" fontId="10" fillId="0" borderId="0" xfId="10"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0" fontId="7" fillId="0" borderId="3" xfId="0" applyFont="1" applyBorder="1"/>
    <xf numFmtId="0" fontId="11" fillId="0" borderId="0" xfId="0" applyFont="1"/>
    <xf numFmtId="41" fontId="11"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165" fontId="7" fillId="0" borderId="0" xfId="1" applyNumberFormat="1" applyFont="1"/>
    <xf numFmtId="43" fontId="7" fillId="0" borderId="0" xfId="0" applyNumberFormat="1" applyFont="1"/>
    <xf numFmtId="0" fontId="18"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21" fillId="2" borderId="3" xfId="0" applyFont="1" applyFill="1" applyBorder="1" applyAlignment="1">
      <alignment vertical="center"/>
    </xf>
    <xf numFmtId="41" fontId="21" fillId="2" borderId="8" xfId="1" applyFont="1" applyFill="1" applyBorder="1" applyAlignment="1">
      <alignment horizontal="center"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horizontal="left" vertical="center"/>
    </xf>
    <xf numFmtId="164" fontId="20" fillId="2" borderId="1" xfId="1" applyNumberFormat="1" applyFont="1" applyFill="1" applyBorder="1" applyAlignment="1">
      <alignment horizontal="center" vertical="center"/>
    </xf>
    <xf numFmtId="164" fontId="7" fillId="0" borderId="0" xfId="1" applyNumberFormat="1" applyFont="1"/>
    <xf numFmtId="167"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6" xfId="1" applyFont="1" applyBorder="1"/>
    <xf numFmtId="41" fontId="21" fillId="0" borderId="3" xfId="1" applyFont="1" applyBorder="1" applyAlignment="1">
      <alignment horizontal="center" vertical="center"/>
    </xf>
    <xf numFmtId="41" fontId="21" fillId="2" borderId="3" xfId="1" applyFont="1" applyFill="1" applyBorder="1" applyAlignment="1">
      <alignment horizontal="center" vertical="center"/>
    </xf>
    <xf numFmtId="41" fontId="21" fillId="2" borderId="4" xfId="1" applyFont="1" applyFill="1" applyBorder="1" applyAlignment="1">
      <alignment horizontal="center" vertical="center"/>
    </xf>
    <xf numFmtId="41" fontId="20" fillId="2" borderId="1" xfId="1" applyFont="1" applyFill="1" applyBorder="1" applyAlignment="1">
      <alignment horizontal="center" vertical="center"/>
    </xf>
    <xf numFmtId="41" fontId="21" fillId="2" borderId="2" xfId="1" applyFont="1" applyFill="1" applyBorder="1" applyAlignment="1">
      <alignment horizontal="center" vertical="center"/>
    </xf>
    <xf numFmtId="0" fontId="10" fillId="0" borderId="0" xfId="10" applyNumberFormat="1" applyFont="1" applyFill="1" applyBorder="1" applyAlignment="1"/>
    <xf numFmtId="0" fontId="10" fillId="0" borderId="0" xfId="10" applyFont="1" applyAlignment="1"/>
    <xf numFmtId="0" fontId="11" fillId="0" borderId="4" xfId="0" applyFont="1" applyBorder="1" applyAlignment="1">
      <alignment horizontal="center" vertical="center"/>
    </xf>
    <xf numFmtId="41" fontId="11" fillId="0" borderId="1" xfId="1" applyFont="1" applyFill="1" applyBorder="1"/>
    <xf numFmtId="41" fontId="7" fillId="0" borderId="2" xfId="1" applyFont="1" applyFill="1" applyBorder="1"/>
    <xf numFmtId="41" fontId="7" fillId="0" borderId="3" xfId="1" applyFont="1" applyFill="1" applyBorder="1"/>
    <xf numFmtId="41" fontId="11" fillId="0" borderId="4" xfId="1" applyFont="1" applyFill="1" applyBorder="1"/>
    <xf numFmtId="41" fontId="7" fillId="0" borderId="4" xfId="1" applyFont="1" applyFill="1" applyBorder="1"/>
    <xf numFmtId="0" fontId="11" fillId="0" borderId="2" xfId="0" applyFont="1" applyFill="1" applyBorder="1"/>
    <xf numFmtId="0" fontId="7" fillId="0" borderId="3" xfId="0" applyFont="1" applyBorder="1" applyAlignment="1"/>
    <xf numFmtId="41" fontId="7" fillId="0" borderId="2" xfId="1" applyFont="1" applyBorder="1" applyAlignment="1"/>
    <xf numFmtId="14" fontId="20" fillId="2" borderId="0" xfId="0" applyNumberFormat="1" applyFont="1" applyFill="1" applyBorder="1" applyAlignment="1">
      <alignment horizontal="center" vertical="center"/>
    </xf>
    <xf numFmtId="41" fontId="21" fillId="2" borderId="0" xfId="1" applyFont="1" applyFill="1" applyBorder="1" applyAlignment="1">
      <alignment horizontal="center" vertical="center"/>
    </xf>
    <xf numFmtId="0" fontId="7" fillId="0" borderId="0" xfId="0" applyFont="1" applyBorder="1"/>
    <xf numFmtId="41" fontId="21" fillId="0" borderId="3" xfId="1" applyFont="1" applyFill="1" applyBorder="1" applyAlignment="1">
      <alignment horizontal="center" vertical="center"/>
    </xf>
    <xf numFmtId="41" fontId="20" fillId="2" borderId="0" xfId="1" applyFont="1" applyFill="1" applyBorder="1" applyAlignment="1">
      <alignment horizontal="center" vertical="center"/>
    </xf>
    <xf numFmtId="164" fontId="20" fillId="2" borderId="0" xfId="1" applyNumberFormat="1" applyFont="1" applyFill="1" applyBorder="1" applyAlignment="1">
      <alignment horizontal="center" vertical="center"/>
    </xf>
    <xf numFmtId="164" fontId="20" fillId="0" borderId="1" xfId="1" applyNumberFormat="1" applyFont="1" applyFill="1" applyBorder="1" applyAlignment="1">
      <alignment horizontal="center" vertical="center"/>
    </xf>
    <xf numFmtId="3" fontId="22" fillId="0" borderId="0" xfId="0" applyNumberFormat="1" applyFont="1" applyFill="1" applyBorder="1" applyAlignment="1" applyProtection="1">
      <alignment vertical="top"/>
    </xf>
    <xf numFmtId="41" fontId="7" fillId="0" borderId="0" xfId="1" applyFont="1" applyBorder="1"/>
    <xf numFmtId="0" fontId="11" fillId="3" borderId="0" xfId="0" applyFont="1" applyFill="1"/>
    <xf numFmtId="49" fontId="7" fillId="0" borderId="0" xfId="0" applyNumberFormat="1" applyFont="1" applyAlignment="1">
      <alignment horizontal="center" vertical="center"/>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0" fontId="7" fillId="0" borderId="0" xfId="0" applyNumberFormat="1" applyFont="1" applyFill="1" applyBorder="1" applyAlignment="1"/>
    <xf numFmtId="166" fontId="24"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wrapText="1"/>
    </xf>
    <xf numFmtId="0" fontId="24" fillId="0" borderId="1" xfId="0" applyNumberFormat="1" applyFont="1" applyFill="1" applyBorder="1" applyAlignment="1" applyProtection="1">
      <alignment horizontal="center" vertical="center" wrapText="1"/>
    </xf>
    <xf numFmtId="0" fontId="16" fillId="0" borderId="10" xfId="0" applyFont="1" applyBorder="1" applyAlignment="1">
      <alignment horizontal="center" vertical="top"/>
    </xf>
    <xf numFmtId="0" fontId="16" fillId="0" borderId="11" xfId="0" applyFont="1" applyBorder="1" applyAlignment="1">
      <alignment vertical="top"/>
    </xf>
    <xf numFmtId="0" fontId="16" fillId="0" borderId="11" xfId="0" applyFont="1" applyBorder="1" applyAlignment="1">
      <alignment horizontal="center"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center" vertical="top"/>
    </xf>
    <xf numFmtId="0" fontId="16" fillId="0" borderId="9" xfId="0" applyFont="1" applyBorder="1" applyAlignment="1">
      <alignment horizontal="left" vertical="top"/>
    </xf>
    <xf numFmtId="0" fontId="15" fillId="0" borderId="0" xfId="0" applyFont="1" applyAlignment="1">
      <alignment vertical="top"/>
    </xf>
    <xf numFmtId="0" fontId="15" fillId="0" borderId="9" xfId="0" applyFont="1" applyBorder="1" applyAlignment="1">
      <alignment horizontal="left" vertical="top"/>
    </xf>
    <xf numFmtId="0" fontId="16" fillId="0" borderId="10" xfId="0" applyFont="1" applyBorder="1" applyAlignment="1">
      <alignment horizontal="left" vertical="top"/>
    </xf>
    <xf numFmtId="0" fontId="15" fillId="0" borderId="11" xfId="0" applyFont="1" applyBorder="1" applyAlignment="1">
      <alignment vertical="top"/>
    </xf>
    <xf numFmtId="3" fontId="15" fillId="0" borderId="11" xfId="0" applyNumberFormat="1" applyFont="1" applyBorder="1" applyAlignment="1">
      <alignment horizontal="right" vertical="top"/>
    </xf>
    <xf numFmtId="0" fontId="16" fillId="0" borderId="8"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7" fillId="0" borderId="14" xfId="0" applyFont="1" applyBorder="1" applyAlignment="1">
      <alignment vertical="top"/>
    </xf>
    <xf numFmtId="0" fontId="16" fillId="0" borderId="15" xfId="0" applyFont="1" applyBorder="1" applyAlignment="1">
      <alignment horizontal="left" vertical="top"/>
    </xf>
    <xf numFmtId="0" fontId="10" fillId="2" borderId="4" xfId="10" applyFont="1" applyFill="1" applyBorder="1" applyAlignment="1">
      <alignment vertical="center"/>
    </xf>
    <xf numFmtId="0" fontId="7" fillId="3" borderId="0" xfId="0" applyFont="1" applyFill="1"/>
    <xf numFmtId="41" fontId="25" fillId="0" borderId="0" xfId="1" applyFont="1" applyBorder="1"/>
    <xf numFmtId="0" fontId="7" fillId="0" borderId="0" xfId="0" applyFont="1" applyBorder="1" applyAlignment="1"/>
    <xf numFmtId="41" fontId="7" fillId="0" borderId="0" xfId="0" applyNumberFormat="1" applyFont="1" applyBorder="1" applyAlignment="1"/>
    <xf numFmtId="41" fontId="20" fillId="0" borderId="1" xfId="1" applyFont="1" applyFill="1" applyBorder="1" applyAlignment="1">
      <alignment horizontal="center" vertical="center"/>
    </xf>
    <xf numFmtId="41" fontId="7" fillId="0" borderId="0" xfId="0" applyNumberFormat="1" applyFont="1" applyAlignment="1"/>
    <xf numFmtId="164" fontId="7" fillId="0" borderId="0" xfId="1" applyNumberFormat="1" applyFont="1" applyBorder="1" applyAlignment="1">
      <alignment horizontal="right" vertical="center"/>
    </xf>
    <xf numFmtId="41" fontId="21" fillId="0" borderId="0" xfId="1" applyFont="1" applyBorder="1"/>
    <xf numFmtId="41" fontId="7" fillId="0" borderId="0" xfId="1" applyFont="1" applyBorder="1" applyAlignment="1">
      <alignment horizontal="center" vertical="center"/>
    </xf>
    <xf numFmtId="41" fontId="7" fillId="0" borderId="0" xfId="0" applyNumberFormat="1" applyFont="1" applyFill="1" applyBorder="1" applyAlignment="1"/>
    <xf numFmtId="0" fontId="16"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horizontal="left" vertical="top"/>
    </xf>
    <xf numFmtId="0" fontId="15" fillId="0" borderId="0" xfId="0" applyFont="1" applyBorder="1" applyAlignment="1">
      <alignment vertical="top"/>
    </xf>
    <xf numFmtId="3" fontId="15" fillId="0" borderId="0" xfId="0" applyNumberFormat="1" applyFont="1" applyBorder="1" applyAlignment="1">
      <alignment horizontal="right" vertical="top"/>
    </xf>
    <xf numFmtId="169" fontId="15" fillId="0" borderId="11" xfId="0" applyNumberFormat="1" applyFont="1" applyBorder="1" applyAlignment="1">
      <alignment vertical="top"/>
    </xf>
    <xf numFmtId="0" fontId="15" fillId="0" borderId="0" xfId="0" applyFont="1" applyBorder="1" applyAlignment="1">
      <alignment horizontal="right" vertical="top"/>
    </xf>
    <xf numFmtId="0" fontId="7" fillId="0" borderId="0" xfId="0" applyFont="1" applyAlignment="1">
      <alignment horizontal="left" wrapText="1"/>
    </xf>
    <xf numFmtId="14" fontId="16" fillId="0" borderId="11" xfId="0" applyNumberFormat="1" applyFont="1" applyBorder="1" applyAlignment="1">
      <alignment horizontal="center" vertical="top"/>
    </xf>
    <xf numFmtId="0" fontId="7" fillId="0" borderId="0" xfId="0" applyFont="1" applyAlignment="1">
      <alignment vertical="top" wrapText="1"/>
    </xf>
    <xf numFmtId="0" fontId="29" fillId="0" borderId="0" xfId="0" applyNumberFormat="1" applyFont="1" applyFill="1" applyBorder="1" applyAlignment="1" applyProtection="1">
      <alignment wrapText="1"/>
    </xf>
    <xf numFmtId="14" fontId="16" fillId="0" borderId="0" xfId="0" applyNumberFormat="1" applyFont="1" applyBorder="1" applyAlignment="1">
      <alignment vertical="top"/>
    </xf>
    <xf numFmtId="14" fontId="16" fillId="0" borderId="0" xfId="0" applyNumberFormat="1" applyFont="1" applyBorder="1" applyAlignment="1">
      <alignment horizontal="center" vertical="top"/>
    </xf>
    <xf numFmtId="14" fontId="16" fillId="0" borderId="11" xfId="0" applyNumberFormat="1" applyFont="1" applyBorder="1" applyAlignment="1">
      <alignment horizontal="center" vertical="center"/>
    </xf>
    <xf numFmtId="14" fontId="16" fillId="0" borderId="0" xfId="0" applyNumberFormat="1" applyFont="1" applyBorder="1" applyAlignment="1">
      <alignment horizontal="center" vertical="center"/>
    </xf>
    <xf numFmtId="41" fontId="16" fillId="0" borderId="11" xfId="1" applyFont="1" applyBorder="1" applyAlignment="1">
      <alignment horizontal="right" vertical="top"/>
    </xf>
    <xf numFmtId="41" fontId="16" fillId="0" borderId="11" xfId="1" applyFont="1" applyBorder="1" applyAlignment="1">
      <alignment vertical="top"/>
    </xf>
    <xf numFmtId="41" fontId="16" fillId="0" borderId="0" xfId="1" applyFont="1" applyBorder="1" applyAlignment="1">
      <alignment horizontal="right" vertical="top"/>
    </xf>
    <xf numFmtId="41" fontId="16" fillId="0" borderId="0" xfId="1" applyFont="1" applyBorder="1" applyAlignment="1">
      <alignment vertical="top"/>
    </xf>
    <xf numFmtId="10" fontId="7" fillId="0" borderId="0" xfId="4" applyNumberFormat="1" applyFont="1"/>
    <xf numFmtId="10" fontId="16" fillId="0" borderId="11" xfId="4" applyNumberFormat="1" applyFont="1" applyBorder="1" applyAlignment="1">
      <alignment horizontal="center" vertical="top"/>
    </xf>
    <xf numFmtId="10" fontId="16" fillId="0" borderId="0" xfId="4" applyNumberFormat="1" applyFont="1" applyBorder="1" applyAlignment="1">
      <alignment horizontal="left" vertical="top"/>
    </xf>
    <xf numFmtId="10" fontId="16" fillId="0" borderId="0" xfId="4" applyNumberFormat="1" applyFont="1" applyBorder="1" applyAlignment="1">
      <alignment horizontal="center" vertical="top"/>
    </xf>
    <xf numFmtId="10" fontId="16" fillId="0" borderId="11" xfId="4" applyNumberFormat="1" applyFont="1" applyBorder="1" applyAlignment="1">
      <alignment vertical="top"/>
    </xf>
    <xf numFmtId="10" fontId="16" fillId="0" borderId="0" xfId="4" applyNumberFormat="1" applyFont="1" applyBorder="1" applyAlignment="1">
      <alignment vertical="top"/>
    </xf>
    <xf numFmtId="9" fontId="7" fillId="0" borderId="0" xfId="4" applyFont="1" applyFill="1" applyBorder="1" applyAlignment="1"/>
    <xf numFmtId="41" fontId="7" fillId="0" borderId="0" xfId="1" applyFont="1" applyFill="1" applyBorder="1" applyAlignment="1"/>
    <xf numFmtId="3" fontId="17" fillId="0" borderId="14" xfId="0" applyNumberFormat="1" applyFont="1" applyBorder="1" applyAlignment="1">
      <alignment vertical="top"/>
    </xf>
    <xf numFmtId="9" fontId="15" fillId="0" borderId="14" xfId="4" applyFont="1" applyBorder="1" applyAlignment="1">
      <alignment vertical="top"/>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9" fillId="0" borderId="0" xfId="0" applyFont="1" applyAlignment="1">
      <alignment horizontal="left"/>
    </xf>
    <xf numFmtId="0" fontId="7" fillId="0" borderId="0" xfId="0" applyFont="1" applyBorder="1" applyAlignment="1">
      <alignment horizontal="center"/>
    </xf>
    <xf numFmtId="0" fontId="18"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Fill="1" applyBorder="1" applyAlignment="1">
      <alignment horizontal="center"/>
    </xf>
    <xf numFmtId="41" fontId="11" fillId="0" borderId="4" xfId="1" applyFont="1" applyFill="1" applyBorder="1" applyAlignment="1">
      <alignment horizontal="center"/>
    </xf>
    <xf numFmtId="0" fontId="7"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0" xfId="0" applyFont="1" applyAlignment="1">
      <alignment horizontal="left" wrapText="1"/>
    </xf>
    <xf numFmtId="0" fontId="11" fillId="0" borderId="0" xfId="0" applyFont="1" applyAlignment="1">
      <alignment horizontal="left"/>
    </xf>
    <xf numFmtId="0" fontId="7" fillId="0" borderId="0" xfId="0" applyFont="1" applyAlignment="1">
      <alignment horizont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7" fillId="0" borderId="0" xfId="0" applyFont="1" applyAlignment="1">
      <alignment horizontal="left" vertical="top"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0" xfId="0" applyFont="1" applyAlignment="1">
      <alignment horizontal="left" vertical="center" wrapText="1"/>
    </xf>
    <xf numFmtId="0" fontId="7" fillId="0" borderId="0" xfId="0" applyFont="1" applyAlignment="1">
      <alignment horizontal="left" vertical="center" wrapText="1"/>
    </xf>
    <xf numFmtId="0" fontId="18" fillId="0" borderId="0" xfId="0" applyFont="1" applyAlignment="1">
      <alignment horizontal="center" wrapText="1"/>
    </xf>
    <xf numFmtId="0" fontId="13" fillId="0" borderId="14"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center"/>
    </xf>
    <xf numFmtId="14" fontId="13" fillId="0" borderId="1" xfId="0" applyNumberFormat="1" applyFont="1" applyFill="1" applyBorder="1" applyAlignment="1" applyProtection="1">
      <alignment horizontal="center" vertical="center"/>
    </xf>
  </cellXfs>
  <cellStyles count="11">
    <cellStyle name="Hipervínculo" xfId="10" builtinId="8"/>
    <cellStyle name="Millares [0]" xfId="1" builtinId="6"/>
    <cellStyle name="Millares [0] 2" xfId="3" xr:uid="{CA1E6C81-B413-441C-A440-8F99D266C71F}"/>
    <cellStyle name="Millares 2" xfId="8" xr:uid="{C7B6F4A7-0D07-4EBA-9738-8E1BDD7BAD6E}"/>
    <cellStyle name="Normal" xfId="0" builtinId="0"/>
    <cellStyle name="Normal 10" xfId="9" xr:uid="{FCE95D7B-5E7A-4FBC-9DA3-FA7A6391054A}"/>
    <cellStyle name="Normal 11" xfId="5" xr:uid="{6DEE41A6-C6CF-4935-8FD5-9AB6E42DDEBF}"/>
    <cellStyle name="Normal 2" xfId="2" xr:uid="{90BE483F-5CEF-4F2F-9D04-D05D94E5D190}"/>
    <cellStyle name="Normal 3" xfId="6" xr:uid="{AF09A1A4-806C-4584-9E84-33D92D8761AE}"/>
    <cellStyle name="Porcentaje" xfId="4" builtinId="5"/>
    <cellStyle name="Porcentaje 2" xfId="7"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55" t="s">
        <v>147</v>
      </c>
      <c r="C2" s="156"/>
      <c r="D2" s="156"/>
      <c r="E2" s="156"/>
      <c r="F2" s="157"/>
    </row>
    <row r="3" spans="2:6" x14ac:dyDescent="0.25">
      <c r="B3" s="158"/>
      <c r="C3" s="159"/>
      <c r="D3" s="159"/>
      <c r="E3" s="159"/>
      <c r="F3" s="160"/>
    </row>
    <row r="4" spans="2:6" x14ac:dyDescent="0.25">
      <c r="B4" s="158"/>
      <c r="C4" s="159"/>
      <c r="D4" s="159"/>
      <c r="E4" s="159"/>
      <c r="F4" s="160"/>
    </row>
    <row r="5" spans="2:6" x14ac:dyDescent="0.25">
      <c r="B5" s="158"/>
      <c r="C5" s="159"/>
      <c r="D5" s="159"/>
      <c r="E5" s="159"/>
      <c r="F5" s="160"/>
    </row>
    <row r="6" spans="2:6" x14ac:dyDescent="0.25">
      <c r="B6" s="158"/>
      <c r="C6" s="159"/>
      <c r="D6" s="159"/>
      <c r="E6" s="159"/>
      <c r="F6" s="160"/>
    </row>
    <row r="7" spans="2:6" x14ac:dyDescent="0.25">
      <c r="B7" s="158"/>
      <c r="C7" s="159"/>
      <c r="D7" s="159"/>
      <c r="E7" s="159"/>
      <c r="F7" s="160"/>
    </row>
    <row r="8" spans="2:6" x14ac:dyDescent="0.25">
      <c r="B8" s="158"/>
      <c r="C8" s="159"/>
      <c r="D8" s="159"/>
      <c r="E8" s="159"/>
      <c r="F8" s="160"/>
    </row>
    <row r="9" spans="2:6" x14ac:dyDescent="0.25">
      <c r="B9" s="158"/>
      <c r="C9" s="159"/>
      <c r="D9" s="159"/>
      <c r="E9" s="159"/>
      <c r="F9" s="160"/>
    </row>
    <row r="10" spans="2:6" x14ac:dyDescent="0.25">
      <c r="B10" s="158"/>
      <c r="C10" s="159"/>
      <c r="D10" s="159"/>
      <c r="E10" s="159"/>
      <c r="F10" s="160"/>
    </row>
    <row r="11" spans="2:6" x14ac:dyDescent="0.25">
      <c r="B11" s="158"/>
      <c r="C11" s="159"/>
      <c r="D11" s="159"/>
      <c r="E11" s="159"/>
      <c r="F11" s="160"/>
    </row>
    <row r="12" spans="2:6" x14ac:dyDescent="0.25">
      <c r="B12" s="158"/>
      <c r="C12" s="159"/>
      <c r="D12" s="159"/>
      <c r="E12" s="159"/>
      <c r="F12" s="160"/>
    </row>
    <row r="13" spans="2:6" x14ac:dyDescent="0.25">
      <c r="B13" s="158"/>
      <c r="C13" s="159"/>
      <c r="D13" s="159"/>
      <c r="E13" s="159"/>
      <c r="F13" s="160"/>
    </row>
    <row r="14" spans="2:6" x14ac:dyDescent="0.25">
      <c r="B14" s="158"/>
      <c r="C14" s="159"/>
      <c r="D14" s="159"/>
      <c r="E14" s="159"/>
      <c r="F14" s="160"/>
    </row>
    <row r="15" spans="2:6" x14ac:dyDescent="0.25">
      <c r="B15" s="158"/>
      <c r="C15" s="159"/>
      <c r="D15" s="159"/>
      <c r="E15" s="159"/>
      <c r="F15" s="160"/>
    </row>
    <row r="16" spans="2:6" x14ac:dyDescent="0.25">
      <c r="B16" s="158"/>
      <c r="C16" s="159"/>
      <c r="D16" s="159"/>
      <c r="E16" s="159"/>
      <c r="F16" s="160"/>
    </row>
    <row r="17" spans="2:6" x14ac:dyDescent="0.25">
      <c r="B17" s="158"/>
      <c r="C17" s="159"/>
      <c r="D17" s="159"/>
      <c r="E17" s="159"/>
      <c r="F17" s="160"/>
    </row>
    <row r="18" spans="2:6" x14ac:dyDescent="0.25">
      <c r="B18" s="158"/>
      <c r="C18" s="159"/>
      <c r="D18" s="159"/>
      <c r="E18" s="159"/>
      <c r="F18" s="160"/>
    </row>
    <row r="19" spans="2:6" x14ac:dyDescent="0.25">
      <c r="B19" s="158"/>
      <c r="C19" s="159"/>
      <c r="D19" s="159"/>
      <c r="E19" s="159"/>
      <c r="F19" s="160"/>
    </row>
    <row r="20" spans="2:6" x14ac:dyDescent="0.25">
      <c r="B20" s="158"/>
      <c r="C20" s="159"/>
      <c r="D20" s="159"/>
      <c r="E20" s="159"/>
      <c r="F20" s="160"/>
    </row>
    <row r="21" spans="2:6" x14ac:dyDescent="0.25">
      <c r="B21" s="158"/>
      <c r="C21" s="159"/>
      <c r="D21" s="159"/>
      <c r="E21" s="159"/>
      <c r="F21" s="160"/>
    </row>
    <row r="22" spans="2:6" x14ac:dyDescent="0.25">
      <c r="B22" s="158"/>
      <c r="C22" s="159"/>
      <c r="D22" s="159"/>
      <c r="E22" s="159"/>
      <c r="F22" s="160"/>
    </row>
    <row r="23" spans="2:6" x14ac:dyDescent="0.25">
      <c r="B23" s="158"/>
      <c r="C23" s="159"/>
      <c r="D23" s="159"/>
      <c r="E23" s="159"/>
      <c r="F23" s="160"/>
    </row>
    <row r="24" spans="2:6" x14ac:dyDescent="0.25">
      <c r="B24" s="161"/>
      <c r="C24" s="162"/>
      <c r="D24" s="162"/>
      <c r="E24" s="162"/>
      <c r="F24" s="163"/>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workbookViewId="0">
      <pane ySplit="2" topLeftCell="A3" activePane="bottomLeft" state="frozen"/>
      <selection activeCell="H13" sqref="H13"/>
      <selection pane="bottomLeft" activeCell="B3" sqref="B3"/>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64" t="s">
        <v>118</v>
      </c>
      <c r="C2" s="164"/>
    </row>
    <row r="3" spans="2:3" x14ac:dyDescent="0.25">
      <c r="B3" s="90" t="s">
        <v>146</v>
      </c>
      <c r="C3" s="116"/>
    </row>
    <row r="4" spans="2:3" x14ac:dyDescent="0.25">
      <c r="B4" s="2" t="s">
        <v>87</v>
      </c>
      <c r="C4" s="91" t="s">
        <v>112</v>
      </c>
    </row>
    <row r="5" spans="2:3" x14ac:dyDescent="0.25">
      <c r="B5" s="2" t="s">
        <v>111</v>
      </c>
      <c r="C5" s="91" t="s">
        <v>113</v>
      </c>
    </row>
    <row r="6" spans="2:3" x14ac:dyDescent="0.25">
      <c r="B6" s="2" t="s">
        <v>89</v>
      </c>
      <c r="C6" s="91" t="s">
        <v>114</v>
      </c>
    </row>
    <row r="7" spans="2:3" x14ac:dyDescent="0.25">
      <c r="B7" s="2" t="s">
        <v>90</v>
      </c>
      <c r="C7" s="91" t="s">
        <v>115</v>
      </c>
    </row>
    <row r="8" spans="2:3" x14ac:dyDescent="0.25">
      <c r="B8" s="2" t="s">
        <v>92</v>
      </c>
      <c r="C8" s="91" t="s">
        <v>116</v>
      </c>
    </row>
    <row r="9" spans="2:3" x14ac:dyDescent="0.25">
      <c r="B9" s="2" t="s">
        <v>140</v>
      </c>
      <c r="C9" s="91" t="s">
        <v>117</v>
      </c>
    </row>
    <row r="10" spans="2:3" x14ac:dyDescent="0.25">
      <c r="B10" s="2" t="s">
        <v>141</v>
      </c>
      <c r="C10" s="91" t="s">
        <v>135</v>
      </c>
    </row>
  </sheetData>
  <mergeCells count="1">
    <mergeCell ref="B2:C2"/>
  </mergeCells>
  <hyperlinks>
    <hyperlink ref="B4" location="'01'!A1" display="ESTADO DEL ACTIVO NETO" xr:uid="{CF88B28D-C381-4A5D-8EC5-1F95538A3DA3}"/>
    <hyperlink ref="B5" location="'02'!A1" display="ESTADO DE INGRESO Y EGRESOS" xr:uid="{4B102E1D-9931-441E-B2C9-B9F45E96AE81}"/>
    <hyperlink ref="B6" location="'03'!A1" display="ESTADO DE VARIACIÓN DEL ACTIVO NETO" xr:uid="{B6F67CE1-9CB2-4EE8-8D3B-8FD1742C5A36}"/>
    <hyperlink ref="B7" location="'04'!A1" display="ESTADO DE FLUJO DE EFECTIVO" xr:uid="{06FD548C-C671-4929-BCFF-A36F9BA7029A}"/>
    <hyperlink ref="B8" location="'05'!A1" display="NOTAS A LOS ESTADOS FINANCIEROS" xr:uid="{50452724-DA03-41EA-83C7-A82310E41BD4}"/>
    <hyperlink ref="B9" location="'06'!A1" display="COMPOSICIÓN DE LAS INVERSIONES DEL FONDO" xr:uid="{822322F6-7558-4577-B32C-052870AAFF20}"/>
    <hyperlink ref="B10" location="'07'!A1" display="COMPOSICIÓN DE LAS INVERSIONES OP REPO" xr:uid="{B7651F70-DE12-4945-A8D1-6B3459D4DB93}"/>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F27"/>
  <sheetViews>
    <sheetView showGridLines="0" workbookViewId="0">
      <selection activeCell="C20" sqref="C20"/>
    </sheetView>
  </sheetViews>
  <sheetFormatPr baseColWidth="10" defaultColWidth="9.140625" defaultRowHeight="15" x14ac:dyDescent="0.25"/>
  <cols>
    <col min="1" max="1" width="3.5703125" style="1" customWidth="1"/>
    <col min="2" max="2" width="52.7109375" style="1" customWidth="1"/>
    <col min="3" max="3" width="21.28515625" style="1" customWidth="1"/>
    <col min="4" max="4" width="3.5703125" style="1" customWidth="1"/>
    <col min="5" max="5" width="12.7109375" style="1" bestFit="1" customWidth="1"/>
    <col min="6" max="6" width="7" style="32" customWidth="1"/>
    <col min="7" max="16384" width="9.140625" style="1"/>
  </cols>
  <sheetData>
    <row r="1" spans="1:5" x14ac:dyDescent="0.25">
      <c r="A1" s="2" t="s">
        <v>139</v>
      </c>
    </row>
    <row r="2" spans="1:5" x14ac:dyDescent="0.25">
      <c r="B2" s="164" t="s">
        <v>146</v>
      </c>
      <c r="C2" s="164"/>
    </row>
    <row r="3" spans="1:5" x14ac:dyDescent="0.25">
      <c r="B3" s="167" t="s">
        <v>87</v>
      </c>
      <c r="C3" s="167"/>
    </row>
    <row r="4" spans="1:5" x14ac:dyDescent="0.25">
      <c r="B4" s="168" t="s">
        <v>148</v>
      </c>
      <c r="C4" s="168"/>
    </row>
    <row r="5" spans="1:5" x14ac:dyDescent="0.25">
      <c r="B5" s="168" t="s">
        <v>91</v>
      </c>
      <c r="C5" s="168"/>
    </row>
    <row r="7" spans="1:5" x14ac:dyDescent="0.25">
      <c r="B7" s="47" t="s">
        <v>0</v>
      </c>
      <c r="C7" s="48">
        <v>44651</v>
      </c>
      <c r="D7" s="81"/>
    </row>
    <row r="8" spans="1:5" x14ac:dyDescent="0.25">
      <c r="B8" s="49" t="s">
        <v>124</v>
      </c>
      <c r="C8" s="65">
        <v>11612597</v>
      </c>
      <c r="D8" s="82"/>
      <c r="E8" s="83"/>
    </row>
    <row r="9" spans="1:5" x14ac:dyDescent="0.25">
      <c r="B9" s="49" t="s">
        <v>1</v>
      </c>
      <c r="C9" s="66">
        <v>0</v>
      </c>
      <c r="D9" s="82"/>
      <c r="E9" s="83"/>
    </row>
    <row r="10" spans="1:5" x14ac:dyDescent="0.25">
      <c r="B10" s="49" t="s">
        <v>82</v>
      </c>
      <c r="C10" s="84">
        <v>3386</v>
      </c>
      <c r="D10" s="50"/>
      <c r="E10" s="166"/>
    </row>
    <row r="11" spans="1:5" x14ac:dyDescent="0.25">
      <c r="B11" s="115" t="s">
        <v>134</v>
      </c>
      <c r="C11" s="67">
        <v>10145616</v>
      </c>
      <c r="D11" s="50"/>
      <c r="E11" s="166"/>
    </row>
    <row r="12" spans="1:5" x14ac:dyDescent="0.25">
      <c r="B12" s="51" t="s">
        <v>2</v>
      </c>
      <c r="C12" s="68">
        <f>SUM(C8:C11)</f>
        <v>21761599</v>
      </c>
      <c r="D12" s="85"/>
      <c r="E12" s="83"/>
    </row>
    <row r="13" spans="1:5" x14ac:dyDescent="0.25">
      <c r="B13" s="52" t="s">
        <v>3</v>
      </c>
      <c r="C13" s="68"/>
      <c r="D13" s="85"/>
    </row>
    <row r="14" spans="1:5" x14ac:dyDescent="0.25">
      <c r="B14" s="53" t="s">
        <v>4</v>
      </c>
      <c r="C14" s="69">
        <v>10400000</v>
      </c>
      <c r="D14" s="82"/>
    </row>
    <row r="15" spans="1:5" x14ac:dyDescent="0.25">
      <c r="B15" s="54" t="s">
        <v>125</v>
      </c>
      <c r="C15" s="66">
        <v>18420</v>
      </c>
      <c r="D15" s="82"/>
    </row>
    <row r="16" spans="1:5" x14ac:dyDescent="0.25">
      <c r="B16" s="49" t="s">
        <v>5</v>
      </c>
      <c r="C16" s="66">
        <v>0</v>
      </c>
      <c r="D16" s="82"/>
    </row>
    <row r="17" spans="2:5" x14ac:dyDescent="0.25">
      <c r="B17" s="52" t="s">
        <v>85</v>
      </c>
      <c r="C17" s="68">
        <f>+SUM(C14:C16)</f>
        <v>10418420</v>
      </c>
      <c r="D17" s="85"/>
    </row>
    <row r="18" spans="2:5" x14ac:dyDescent="0.25">
      <c r="B18" s="52" t="s">
        <v>6</v>
      </c>
      <c r="C18" s="120">
        <f>+C12-C17</f>
        <v>11343179</v>
      </c>
      <c r="D18" s="86"/>
      <c r="E18" s="16"/>
    </row>
    <row r="19" spans="2:5" x14ac:dyDescent="0.25">
      <c r="B19" s="52" t="s">
        <v>7</v>
      </c>
      <c r="C19" s="55">
        <v>112.85328480557845</v>
      </c>
      <c r="D19" s="86"/>
    </row>
    <row r="20" spans="2:5" x14ac:dyDescent="0.25">
      <c r="B20" s="52" t="s">
        <v>8</v>
      </c>
      <c r="C20" s="87">
        <v>100512.57275799999</v>
      </c>
    </row>
    <row r="22" spans="2:5" x14ac:dyDescent="0.25">
      <c r="B22" s="165" t="s">
        <v>136</v>
      </c>
      <c r="C22" s="165"/>
      <c r="D22" s="16"/>
    </row>
    <row r="23" spans="2:5" x14ac:dyDescent="0.25">
      <c r="B23" s="12"/>
      <c r="C23" s="88"/>
      <c r="D23" s="15"/>
    </row>
    <row r="24" spans="2:5" x14ac:dyDescent="0.25">
      <c r="C24" s="89"/>
      <c r="D24" s="41"/>
    </row>
    <row r="25" spans="2:5" x14ac:dyDescent="0.25">
      <c r="C25" s="89"/>
    </row>
    <row r="26" spans="2:5" x14ac:dyDescent="0.25">
      <c r="C26" s="56"/>
    </row>
    <row r="27" spans="2:5" x14ac:dyDescent="0.25">
      <c r="C27" s="57"/>
    </row>
  </sheetData>
  <mergeCells count="6">
    <mergeCell ref="B22:C22"/>
    <mergeCell ref="B2:C2"/>
    <mergeCell ref="E10:E11"/>
    <mergeCell ref="B3:C3"/>
    <mergeCell ref="B4:C4"/>
    <mergeCell ref="B5:C5"/>
  </mergeCells>
  <hyperlinks>
    <hyperlink ref="A1" location="INDICE!A1" display="INDICE!A1" xr:uid="{6B0E43CA-D2DB-4852-9D6C-9F9A602766EB}"/>
    <hyperlink ref="B11" location="'06'!A1" display="Inversiones " xr:uid="{B9FB7D52-3CFD-407E-993D-9DA8C6D9BAA8}"/>
  </hyperlinks>
  <pageMargins left="0.7" right="0.7" top="0.75" bottom="0.75" header="0.3" footer="0.3"/>
  <pageSetup orientation="portrait" r:id="rId1"/>
  <ignoredErrors>
    <ignoredError sqref="C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F23"/>
  <sheetViews>
    <sheetView showGridLines="0" workbookViewId="0">
      <selection activeCell="C22" sqref="C22"/>
    </sheetView>
  </sheetViews>
  <sheetFormatPr baseColWidth="10" defaultRowHeight="15" x14ac:dyDescent="0.25"/>
  <cols>
    <col min="1" max="1" width="3.5703125" style="1" customWidth="1"/>
    <col min="2" max="2" width="52.7109375" style="1" customWidth="1"/>
    <col min="3" max="3" width="18.7109375" style="1" customWidth="1"/>
    <col min="4" max="4" width="3.5703125" style="1" customWidth="1"/>
    <col min="5" max="5" width="12.42578125" style="1" bestFit="1" customWidth="1"/>
    <col min="6" max="16384" width="11.42578125" style="1"/>
  </cols>
  <sheetData>
    <row r="1" spans="1:6" x14ac:dyDescent="0.25">
      <c r="A1" s="2" t="s">
        <v>139</v>
      </c>
    </row>
    <row r="2" spans="1:6" x14ac:dyDescent="0.25">
      <c r="B2" s="164" t="str">
        <f>+'01'!B2</f>
        <v>FONDO MUTUO PARA TODOS RENTA FIJA EN GUARANÍES</v>
      </c>
      <c r="C2" s="164"/>
    </row>
    <row r="3" spans="1:6" x14ac:dyDescent="0.25">
      <c r="B3" s="167" t="s">
        <v>88</v>
      </c>
      <c r="C3" s="167"/>
    </row>
    <row r="4" spans="1:6" x14ac:dyDescent="0.25">
      <c r="B4" s="168" t="str">
        <f>+'01'!B4</f>
        <v>Correspondiente al 31/03/2022</v>
      </c>
      <c r="C4" s="168"/>
    </row>
    <row r="5" spans="1:6" x14ac:dyDescent="0.25">
      <c r="B5" s="168" t="s">
        <v>91</v>
      </c>
      <c r="C5" s="168"/>
    </row>
    <row r="7" spans="1:6" s="12" customFormat="1" x14ac:dyDescent="0.25">
      <c r="B7" s="42" t="s">
        <v>9</v>
      </c>
      <c r="C7" s="45">
        <f>+'01'!C7</f>
        <v>44651</v>
      </c>
    </row>
    <row r="8" spans="1:6" x14ac:dyDescent="0.25">
      <c r="B8" s="79" t="s">
        <v>121</v>
      </c>
      <c r="C8" s="80">
        <v>-28778</v>
      </c>
      <c r="E8" s="32"/>
      <c r="F8" s="33"/>
    </row>
    <row r="9" spans="1:6" x14ac:dyDescent="0.25">
      <c r="B9" s="11" t="s">
        <v>81</v>
      </c>
      <c r="C9" s="20">
        <v>90377</v>
      </c>
    </row>
    <row r="10" spans="1:6" x14ac:dyDescent="0.25">
      <c r="B10" s="11" t="s">
        <v>122</v>
      </c>
      <c r="C10" s="20">
        <v>0</v>
      </c>
    </row>
    <row r="11" spans="1:6" s="12" customFormat="1" x14ac:dyDescent="0.25">
      <c r="B11" s="23" t="s">
        <v>10</v>
      </c>
      <c r="C11" s="58">
        <f>SUM(C8:C10)</f>
        <v>61599</v>
      </c>
    </row>
    <row r="12" spans="1:6" s="12" customFormat="1" x14ac:dyDescent="0.25">
      <c r="B12" s="46" t="s">
        <v>11</v>
      </c>
      <c r="C12" s="64"/>
    </row>
    <row r="13" spans="1:6" x14ac:dyDescent="0.25">
      <c r="B13" s="18" t="s">
        <v>12</v>
      </c>
      <c r="C13" s="19">
        <v>18420</v>
      </c>
    </row>
    <row r="14" spans="1:6" x14ac:dyDescent="0.25">
      <c r="B14" s="11" t="s">
        <v>129</v>
      </c>
      <c r="C14" s="20"/>
    </row>
    <row r="15" spans="1:6" x14ac:dyDescent="0.25">
      <c r="B15" s="11" t="s">
        <v>14</v>
      </c>
      <c r="C15" s="20">
        <v>0</v>
      </c>
    </row>
    <row r="16" spans="1:6" x14ac:dyDescent="0.25">
      <c r="B16" s="11" t="s">
        <v>13</v>
      </c>
      <c r="C16" s="20">
        <v>0</v>
      </c>
    </row>
    <row r="17" spans="2:3" x14ac:dyDescent="0.25">
      <c r="B17" s="11" t="s">
        <v>123</v>
      </c>
      <c r="C17" s="20">
        <v>0</v>
      </c>
    </row>
    <row r="18" spans="2:3" s="12" customFormat="1" x14ac:dyDescent="0.25">
      <c r="B18" s="23" t="s">
        <v>15</v>
      </c>
      <c r="C18" s="58">
        <f>SUM(C13:C17)</f>
        <v>18420</v>
      </c>
    </row>
    <row r="19" spans="2:3" s="12" customFormat="1" x14ac:dyDescent="0.25">
      <c r="B19" s="23" t="s">
        <v>16</v>
      </c>
      <c r="C19" s="58">
        <f>+C11-C18</f>
        <v>43179</v>
      </c>
    </row>
    <row r="21" spans="2:3" x14ac:dyDescent="0.25">
      <c r="B21" s="165" t="s">
        <v>136</v>
      </c>
      <c r="C21" s="165"/>
    </row>
    <row r="22" spans="2:3" x14ac:dyDescent="0.25">
      <c r="C22" s="16"/>
    </row>
    <row r="23" spans="2:3" x14ac:dyDescent="0.25">
      <c r="C23" s="16"/>
    </row>
  </sheetData>
  <mergeCells count="5">
    <mergeCell ref="B3:C3"/>
    <mergeCell ref="B4:C4"/>
    <mergeCell ref="B5:C5"/>
    <mergeCell ref="B21:C21"/>
    <mergeCell ref="B2:C2"/>
  </mergeCells>
  <hyperlinks>
    <hyperlink ref="A1" location="INDICE!A1" display="INDICE!A1" xr:uid="{A23ED2F9-D8EB-426D-AF3D-BC6E2634EFB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J17"/>
  <sheetViews>
    <sheetView showGridLines="0" workbookViewId="0">
      <selection activeCell="C15" sqref="C15"/>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7" width="18.7109375" style="1" bestFit="1" customWidth="1"/>
    <col min="8" max="8" width="13.5703125" style="1" bestFit="1" customWidth="1"/>
    <col min="9" max="16384" width="11.42578125" style="1"/>
  </cols>
  <sheetData>
    <row r="1" spans="1:10" x14ac:dyDescent="0.25">
      <c r="A1" s="2" t="s">
        <v>139</v>
      </c>
    </row>
    <row r="2" spans="1:10" x14ac:dyDescent="0.25">
      <c r="B2" s="164" t="str">
        <f>+'02'!B2</f>
        <v>FONDO MUTUO PARA TODOS RENTA FIJA EN GUARANÍES</v>
      </c>
      <c r="C2" s="164"/>
      <c r="D2" s="164"/>
      <c r="E2" s="164"/>
    </row>
    <row r="3" spans="1:10" x14ac:dyDescent="0.25">
      <c r="B3" s="167" t="s">
        <v>89</v>
      </c>
      <c r="C3" s="167"/>
      <c r="D3" s="167"/>
      <c r="E3" s="167"/>
    </row>
    <row r="4" spans="1:10" x14ac:dyDescent="0.25">
      <c r="B4" s="168" t="str">
        <f>+'02'!B4</f>
        <v>Correspondiente al 31/03/2022</v>
      </c>
      <c r="C4" s="168"/>
      <c r="D4" s="168"/>
      <c r="E4" s="168"/>
    </row>
    <row r="5" spans="1:10" x14ac:dyDescent="0.25">
      <c r="B5" s="168" t="s">
        <v>91</v>
      </c>
      <c r="C5" s="168"/>
      <c r="D5" s="168"/>
      <c r="E5" s="168"/>
    </row>
    <row r="7" spans="1:10" x14ac:dyDescent="0.25">
      <c r="B7" s="42" t="s">
        <v>17</v>
      </c>
      <c r="C7" s="42" t="s">
        <v>18</v>
      </c>
      <c r="D7" s="42" t="s">
        <v>19</v>
      </c>
      <c r="E7" s="42" t="s">
        <v>142</v>
      </c>
    </row>
    <row r="8" spans="1:10" x14ac:dyDescent="0.25">
      <c r="B8" s="23" t="s">
        <v>20</v>
      </c>
      <c r="C8" s="73">
        <v>0</v>
      </c>
      <c r="D8" s="73">
        <v>0</v>
      </c>
      <c r="E8" s="73">
        <f>+C8+D8</f>
        <v>0</v>
      </c>
      <c r="G8" s="32"/>
      <c r="H8" s="32"/>
      <c r="I8" s="32"/>
      <c r="J8" s="33"/>
    </row>
    <row r="9" spans="1:10" x14ac:dyDescent="0.25">
      <c r="B9" s="43" t="s">
        <v>21</v>
      </c>
      <c r="C9" s="74"/>
      <c r="D9" s="74"/>
      <c r="E9" s="74"/>
    </row>
    <row r="10" spans="1:10" x14ac:dyDescent="0.25">
      <c r="B10" s="11" t="s">
        <v>22</v>
      </c>
      <c r="C10" s="75">
        <v>11300000</v>
      </c>
      <c r="D10" s="75"/>
      <c r="E10" s="75"/>
    </row>
    <row r="11" spans="1:10" x14ac:dyDescent="0.25">
      <c r="B11" s="11" t="s">
        <v>23</v>
      </c>
      <c r="C11" s="75">
        <v>0</v>
      </c>
      <c r="D11" s="75"/>
      <c r="E11" s="75"/>
    </row>
    <row r="12" spans="1:10" x14ac:dyDescent="0.25">
      <c r="B12" s="44" t="s">
        <v>24</v>
      </c>
      <c r="C12" s="76">
        <f>+C10+C11</f>
        <v>11300000</v>
      </c>
      <c r="D12" s="77"/>
      <c r="E12" s="77"/>
    </row>
    <row r="13" spans="1:10" x14ac:dyDescent="0.25">
      <c r="B13" s="169" t="s">
        <v>25</v>
      </c>
      <c r="C13" s="171">
        <f>+E8+C12</f>
        <v>11300000</v>
      </c>
      <c r="D13" s="171">
        <f>+'02'!C19</f>
        <v>43179</v>
      </c>
      <c r="E13" s="78" t="s">
        <v>143</v>
      </c>
    </row>
    <row r="14" spans="1:10" x14ac:dyDescent="0.25">
      <c r="B14" s="170"/>
      <c r="C14" s="172"/>
      <c r="D14" s="172"/>
      <c r="E14" s="76">
        <f>+C13+D13</f>
        <v>11343179</v>
      </c>
      <c r="G14" s="15"/>
      <c r="H14" s="16"/>
    </row>
    <row r="16" spans="1:10" x14ac:dyDescent="0.25">
      <c r="B16" s="165" t="s">
        <v>136</v>
      </c>
      <c r="C16" s="165"/>
      <c r="D16" s="165"/>
      <c r="E16" s="165"/>
    </row>
    <row r="17" spans="3:3" x14ac:dyDescent="0.25">
      <c r="C17" s="15"/>
    </row>
  </sheetData>
  <mergeCells count="8">
    <mergeCell ref="B16:E16"/>
    <mergeCell ref="B2:E2"/>
    <mergeCell ref="B3:E3"/>
    <mergeCell ref="B4:E4"/>
    <mergeCell ref="B5:E5"/>
    <mergeCell ref="B13:B14"/>
    <mergeCell ref="C13:C14"/>
    <mergeCell ref="D13:D14"/>
  </mergeCells>
  <hyperlinks>
    <hyperlink ref="A1" location="INDICE!A1" display="INDICE" xr:uid="{3E3F3719-C5F9-4CB7-B7E1-53B29CBAE3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C36"/>
  <sheetViews>
    <sheetView showGridLines="0" topLeftCell="A15" workbookViewId="0">
      <selection activeCell="C30" sqref="C30"/>
    </sheetView>
  </sheetViews>
  <sheetFormatPr baseColWidth="10" defaultRowHeight="15" x14ac:dyDescent="0.25"/>
  <cols>
    <col min="1" max="1" width="3.5703125" style="1" customWidth="1"/>
    <col min="2" max="2" width="58.140625" style="1" bestFit="1" customWidth="1"/>
    <col min="3" max="3" width="22.7109375" style="1" customWidth="1"/>
    <col min="4" max="4" width="3.5703125" style="1" customWidth="1"/>
    <col min="5" max="16384" width="11.42578125" style="1"/>
  </cols>
  <sheetData>
    <row r="1" spans="1:3" x14ac:dyDescent="0.25">
      <c r="A1" s="2" t="s">
        <v>139</v>
      </c>
    </row>
    <row r="2" spans="1:3" x14ac:dyDescent="0.25">
      <c r="B2" s="164" t="str">
        <f>+'03'!B2</f>
        <v>FONDO MUTUO PARA TODOS RENTA FIJA EN GUARANÍES</v>
      </c>
      <c r="C2" s="164"/>
    </row>
    <row r="3" spans="1:3" x14ac:dyDescent="0.25">
      <c r="B3" s="167" t="s">
        <v>90</v>
      </c>
      <c r="C3" s="167"/>
    </row>
    <row r="4" spans="1:3" x14ac:dyDescent="0.25">
      <c r="B4" s="168" t="str">
        <f>+'03'!B4</f>
        <v>Correspondiente al 31/03/2022</v>
      </c>
      <c r="C4" s="168"/>
    </row>
    <row r="5" spans="1:3" x14ac:dyDescent="0.25">
      <c r="B5" s="168" t="s">
        <v>91</v>
      </c>
      <c r="C5" s="168"/>
    </row>
    <row r="7" spans="1:3" s="12" customFormat="1" x14ac:dyDescent="0.25">
      <c r="B7" s="3" t="s">
        <v>26</v>
      </c>
      <c r="C7" s="4">
        <f>+'02'!C7</f>
        <v>44651</v>
      </c>
    </row>
    <row r="8" spans="1:3" s="12" customFormat="1" x14ac:dyDescent="0.25">
      <c r="B8" s="23" t="s">
        <v>38</v>
      </c>
      <c r="C8" s="59"/>
    </row>
    <row r="9" spans="1:3" s="12" customFormat="1" x14ac:dyDescent="0.25">
      <c r="B9" s="34" t="s">
        <v>27</v>
      </c>
      <c r="C9" s="59"/>
    </row>
    <row r="10" spans="1:3" s="12" customFormat="1" x14ac:dyDescent="0.25">
      <c r="B10" s="34" t="s">
        <v>28</v>
      </c>
      <c r="C10" s="60"/>
    </row>
    <row r="11" spans="1:3" x14ac:dyDescent="0.25">
      <c r="B11" s="35" t="s">
        <v>83</v>
      </c>
      <c r="C11" s="20"/>
    </row>
    <row r="12" spans="1:3" x14ac:dyDescent="0.25">
      <c r="B12" s="35" t="s">
        <v>137</v>
      </c>
      <c r="C12" s="20"/>
    </row>
    <row r="13" spans="1:3" x14ac:dyDescent="0.25">
      <c r="B13" s="35" t="s">
        <v>39</v>
      </c>
      <c r="C13" s="20"/>
    </row>
    <row r="14" spans="1:3" s="12" customFormat="1" x14ac:dyDescent="0.25">
      <c r="B14" s="36" t="s">
        <v>29</v>
      </c>
      <c r="C14" s="60"/>
    </row>
    <row r="15" spans="1:3" x14ac:dyDescent="0.25">
      <c r="B15" s="35" t="s">
        <v>84</v>
      </c>
      <c r="C15" s="20">
        <v>10400000</v>
      </c>
    </row>
    <row r="16" spans="1:3" x14ac:dyDescent="0.25">
      <c r="B16" s="35" t="s">
        <v>40</v>
      </c>
      <c r="C16" s="20">
        <v>-10177775</v>
      </c>
    </row>
    <row r="17" spans="2:3" x14ac:dyDescent="0.25">
      <c r="B17" s="35" t="s">
        <v>41</v>
      </c>
      <c r="C17" s="20"/>
    </row>
    <row r="18" spans="2:3" x14ac:dyDescent="0.25">
      <c r="B18" s="35" t="s">
        <v>30</v>
      </c>
      <c r="C18" s="20"/>
    </row>
    <row r="19" spans="2:3" x14ac:dyDescent="0.25">
      <c r="B19" s="35" t="s">
        <v>31</v>
      </c>
      <c r="C19" s="20"/>
    </row>
    <row r="20" spans="2:3" x14ac:dyDescent="0.25">
      <c r="B20" s="35" t="s">
        <v>42</v>
      </c>
      <c r="C20" s="20">
        <f>90377-5</f>
        <v>90372</v>
      </c>
    </row>
    <row r="21" spans="2:3" x14ac:dyDescent="0.25">
      <c r="B21" s="35" t="s">
        <v>131</v>
      </c>
      <c r="C21" s="20"/>
    </row>
    <row r="22" spans="2:3" x14ac:dyDescent="0.25">
      <c r="B22" s="35" t="s">
        <v>32</v>
      </c>
      <c r="C22" s="22"/>
    </row>
    <row r="23" spans="2:3" s="38" customFormat="1" ht="30" x14ac:dyDescent="0.25">
      <c r="B23" s="37" t="s">
        <v>33</v>
      </c>
      <c r="C23" s="61">
        <f>SUM(C9:C22)</f>
        <v>312597</v>
      </c>
    </row>
    <row r="24" spans="2:3" ht="6.75" customHeight="1" x14ac:dyDescent="0.25">
      <c r="B24" s="35"/>
      <c r="C24" s="19"/>
    </row>
    <row r="25" spans="2:3" s="12" customFormat="1" x14ac:dyDescent="0.25">
      <c r="B25" s="34" t="s">
        <v>34</v>
      </c>
      <c r="C25" s="60"/>
    </row>
    <row r="26" spans="2:3" x14ac:dyDescent="0.25">
      <c r="B26" s="35" t="s">
        <v>35</v>
      </c>
      <c r="C26" s="20"/>
    </row>
    <row r="27" spans="2:3" x14ac:dyDescent="0.25">
      <c r="B27" s="35" t="s">
        <v>22</v>
      </c>
      <c r="C27" s="22">
        <v>11300000</v>
      </c>
    </row>
    <row r="28" spans="2:3" s="40" customFormat="1" ht="30" x14ac:dyDescent="0.25">
      <c r="B28" s="39" t="s">
        <v>36</v>
      </c>
      <c r="C28" s="61">
        <f>+C26+C27</f>
        <v>11300000</v>
      </c>
    </row>
    <row r="29" spans="2:3" ht="6.75" customHeight="1" x14ac:dyDescent="0.25">
      <c r="B29" s="35"/>
      <c r="C29" s="62"/>
    </row>
    <row r="30" spans="2:3" s="12" customFormat="1" x14ac:dyDescent="0.25">
      <c r="B30" s="23" t="s">
        <v>37</v>
      </c>
      <c r="C30" s="63">
        <f>+C8+C23+C28</f>
        <v>11612597</v>
      </c>
    </row>
    <row r="32" spans="2:3" x14ac:dyDescent="0.25">
      <c r="B32" s="165" t="s">
        <v>136</v>
      </c>
      <c r="C32" s="165"/>
    </row>
    <row r="33" spans="3:3" x14ac:dyDescent="0.25">
      <c r="C33" s="16"/>
    </row>
    <row r="34" spans="3:3" x14ac:dyDescent="0.25">
      <c r="C34" s="16"/>
    </row>
    <row r="35" spans="3:3" x14ac:dyDescent="0.25">
      <c r="C35" s="15"/>
    </row>
    <row r="36" spans="3:3" x14ac:dyDescent="0.25">
      <c r="C36" s="15"/>
    </row>
  </sheetData>
  <mergeCells count="5">
    <mergeCell ref="B3:C3"/>
    <mergeCell ref="B4:C4"/>
    <mergeCell ref="B5:C5"/>
    <mergeCell ref="B32:C32"/>
    <mergeCell ref="B2:C2"/>
  </mergeCells>
  <hyperlinks>
    <hyperlink ref="A1" location="INDICE!A1" display="INDICE" xr:uid="{630895AD-8647-40C8-91E2-41E112A0799E}"/>
  </hyperlinks>
  <pageMargins left="0.7" right="0.7" top="0.75" bottom="0.75" header="0.3" footer="0.3"/>
  <pageSetup orientation="portrait" r:id="rId1"/>
  <ignoredErrors>
    <ignoredError sqref="C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L124"/>
  <sheetViews>
    <sheetView showGridLines="0" workbookViewId="0">
      <pane ySplit="3" topLeftCell="A117" activePane="bottomLeft" state="frozen"/>
      <selection activeCell="H13" sqref="H13"/>
      <selection pane="bottomLeft" activeCell="C135" sqref="C135"/>
    </sheetView>
  </sheetViews>
  <sheetFormatPr baseColWidth="10" defaultRowHeight="15" x14ac:dyDescent="0.25"/>
  <cols>
    <col min="1" max="1" width="3.5703125" style="24" customWidth="1"/>
    <col min="2" max="2" width="34.28515625" style="24" customWidth="1"/>
    <col min="3" max="5" width="19.28515625" style="24" customWidth="1"/>
    <col min="6" max="6" width="24.140625" style="24" customWidth="1"/>
    <col min="7" max="7" width="14.5703125" style="24" customWidth="1"/>
    <col min="8" max="8" width="13.42578125" style="24" bestFit="1" customWidth="1"/>
    <col min="9" max="16384" width="11.42578125" style="24"/>
  </cols>
  <sheetData>
    <row r="1" spans="1:12" x14ac:dyDescent="0.25">
      <c r="A1" s="71" t="s">
        <v>139</v>
      </c>
    </row>
    <row r="2" spans="1:12" s="25" customFormat="1" x14ac:dyDescent="0.25">
      <c r="B2" s="164" t="str">
        <f>+'04'!B2</f>
        <v>FONDO MUTUO PARA TODOS RENTA FIJA EN GUARANÍES</v>
      </c>
      <c r="C2" s="164"/>
      <c r="D2" s="164"/>
      <c r="E2" s="164"/>
      <c r="F2" s="164"/>
    </row>
    <row r="3" spans="1:12" s="25" customFormat="1" x14ac:dyDescent="0.25">
      <c r="B3" s="189" t="s">
        <v>92</v>
      </c>
      <c r="C3" s="189"/>
      <c r="D3" s="189"/>
      <c r="E3" s="189"/>
      <c r="F3" s="189"/>
      <c r="H3" s="32"/>
      <c r="I3" s="32"/>
      <c r="J3" s="32"/>
      <c r="K3" s="33"/>
    </row>
    <row r="4" spans="1:12" s="25" customFormat="1" x14ac:dyDescent="0.25">
      <c r="B4" s="177" t="s">
        <v>93</v>
      </c>
      <c r="C4" s="177"/>
      <c r="D4" s="177"/>
      <c r="E4" s="177"/>
      <c r="F4" s="177"/>
    </row>
    <row r="5" spans="1:12" s="25" customFormat="1" x14ac:dyDescent="0.25">
      <c r="B5" s="40"/>
      <c r="C5" s="40"/>
      <c r="D5" s="40"/>
      <c r="E5" s="40"/>
      <c r="F5" s="40"/>
    </row>
    <row r="6" spans="1:12" s="25" customFormat="1" x14ac:dyDescent="0.25">
      <c r="B6" s="182" t="s">
        <v>149</v>
      </c>
      <c r="C6" s="182"/>
      <c r="D6" s="182"/>
      <c r="E6" s="182"/>
      <c r="F6" s="182"/>
      <c r="H6" s="135"/>
      <c r="I6" s="135"/>
      <c r="J6" s="135"/>
      <c r="K6" s="135"/>
      <c r="L6" s="135"/>
    </row>
    <row r="7" spans="1:12" s="25" customFormat="1" x14ac:dyDescent="0.25">
      <c r="B7" s="182"/>
      <c r="C7" s="182"/>
      <c r="D7" s="182"/>
      <c r="E7" s="182"/>
      <c r="F7" s="182"/>
      <c r="H7" s="135"/>
      <c r="I7" s="135"/>
      <c r="J7" s="135"/>
      <c r="K7" s="135"/>
      <c r="L7" s="135"/>
    </row>
    <row r="8" spans="1:12" s="25" customFormat="1" x14ac:dyDescent="0.25">
      <c r="B8" s="182"/>
      <c r="C8" s="182"/>
      <c r="D8" s="182"/>
      <c r="E8" s="182"/>
      <c r="F8" s="182"/>
      <c r="H8" s="135"/>
      <c r="I8" s="135"/>
      <c r="J8" s="135"/>
      <c r="K8" s="135"/>
      <c r="L8" s="135"/>
    </row>
    <row r="9" spans="1:12" s="25" customFormat="1" x14ac:dyDescent="0.25">
      <c r="B9" s="182"/>
      <c r="C9" s="182"/>
      <c r="D9" s="182"/>
      <c r="E9" s="182"/>
      <c r="F9" s="182"/>
      <c r="H9" s="135"/>
      <c r="I9" s="135"/>
      <c r="J9" s="135"/>
      <c r="K9" s="135"/>
      <c r="L9" s="135"/>
    </row>
    <row r="10" spans="1:12" s="25" customFormat="1" x14ac:dyDescent="0.25">
      <c r="B10" s="182"/>
      <c r="C10" s="182"/>
      <c r="D10" s="182"/>
      <c r="E10" s="182"/>
      <c r="F10" s="182"/>
      <c r="H10" s="135"/>
      <c r="I10" s="135"/>
      <c r="J10" s="135"/>
      <c r="K10" s="135"/>
      <c r="L10" s="135"/>
    </row>
    <row r="11" spans="1:12" s="25" customFormat="1" x14ac:dyDescent="0.25">
      <c r="B11" s="182"/>
      <c r="C11" s="182"/>
      <c r="D11" s="182"/>
      <c r="E11" s="182"/>
      <c r="F11" s="182"/>
      <c r="H11" s="135"/>
      <c r="I11" s="135"/>
      <c r="J11" s="135"/>
      <c r="K11" s="135"/>
      <c r="L11" s="135"/>
    </row>
    <row r="12" spans="1:12" s="25" customFormat="1" x14ac:dyDescent="0.25">
      <c r="B12" s="182"/>
      <c r="C12" s="182"/>
      <c r="D12" s="182"/>
      <c r="E12" s="182"/>
      <c r="F12" s="182"/>
    </row>
    <row r="13" spans="1:12" s="25" customFormat="1" x14ac:dyDescent="0.25">
      <c r="B13" s="182"/>
      <c r="C13" s="182"/>
      <c r="D13" s="182"/>
      <c r="E13" s="182"/>
      <c r="F13" s="182"/>
    </row>
    <row r="14" spans="1:12" s="25" customFormat="1" x14ac:dyDescent="0.25">
      <c r="B14" s="182"/>
      <c r="C14" s="182"/>
      <c r="D14" s="182"/>
      <c r="E14" s="182"/>
      <c r="F14" s="182"/>
    </row>
    <row r="15" spans="1:12" s="25" customFormat="1" x14ac:dyDescent="0.25">
      <c r="B15" s="177" t="s">
        <v>94</v>
      </c>
      <c r="C15" s="177"/>
      <c r="D15" s="177"/>
      <c r="E15" s="177"/>
      <c r="F15" s="177"/>
    </row>
    <row r="16" spans="1:12" s="25" customFormat="1" x14ac:dyDescent="0.25">
      <c r="B16" s="40"/>
      <c r="C16" s="40"/>
      <c r="D16" s="40"/>
      <c r="E16" s="40"/>
      <c r="F16" s="40"/>
    </row>
    <row r="17" spans="2:6" s="25" customFormat="1" x14ac:dyDescent="0.25">
      <c r="B17" s="177" t="s">
        <v>95</v>
      </c>
      <c r="C17" s="177"/>
      <c r="D17" s="177"/>
      <c r="E17" s="177"/>
      <c r="F17" s="177"/>
    </row>
    <row r="18" spans="2:6" s="25" customFormat="1" x14ac:dyDescent="0.25">
      <c r="B18" s="182" t="s">
        <v>119</v>
      </c>
      <c r="C18" s="182"/>
      <c r="D18" s="182"/>
      <c r="E18" s="182"/>
      <c r="F18" s="182"/>
    </row>
    <row r="19" spans="2:6" s="25" customFormat="1" x14ac:dyDescent="0.25">
      <c r="B19" s="182"/>
      <c r="C19" s="182"/>
      <c r="D19" s="182"/>
      <c r="E19" s="182"/>
      <c r="F19" s="182"/>
    </row>
    <row r="20" spans="2:6" s="25" customFormat="1" x14ac:dyDescent="0.25">
      <c r="B20" s="182"/>
      <c r="C20" s="182"/>
      <c r="D20" s="182"/>
      <c r="E20" s="182"/>
      <c r="F20" s="182"/>
    </row>
    <row r="21" spans="2:6" s="25" customFormat="1" x14ac:dyDescent="0.25">
      <c r="B21" s="182"/>
      <c r="C21" s="182"/>
      <c r="D21" s="182"/>
      <c r="E21" s="182"/>
      <c r="F21" s="182"/>
    </row>
    <row r="22" spans="2:6" s="25" customFormat="1" x14ac:dyDescent="0.25">
      <c r="B22" s="182"/>
      <c r="C22" s="182"/>
      <c r="D22" s="182"/>
      <c r="E22" s="182"/>
      <c r="F22" s="182"/>
    </row>
    <row r="23" spans="2:6" s="25" customFormat="1" x14ac:dyDescent="0.25">
      <c r="B23" s="182"/>
      <c r="C23" s="182"/>
      <c r="D23" s="182"/>
      <c r="E23" s="182"/>
      <c r="F23" s="182"/>
    </row>
    <row r="24" spans="2:6" s="25" customFormat="1" x14ac:dyDescent="0.25">
      <c r="B24" s="182"/>
      <c r="C24" s="182"/>
      <c r="D24" s="182"/>
      <c r="E24" s="182"/>
      <c r="F24" s="182"/>
    </row>
    <row r="25" spans="2:6" s="25" customFormat="1" x14ac:dyDescent="0.25">
      <c r="B25" s="182"/>
      <c r="C25" s="182"/>
      <c r="D25" s="182"/>
      <c r="E25" s="182"/>
      <c r="F25" s="182"/>
    </row>
    <row r="26" spans="2:6" s="25" customFormat="1" x14ac:dyDescent="0.25">
      <c r="B26" s="182"/>
      <c r="C26" s="182"/>
      <c r="D26" s="182"/>
      <c r="E26" s="182"/>
      <c r="F26" s="182"/>
    </row>
    <row r="27" spans="2:6" s="25" customFormat="1" x14ac:dyDescent="0.25">
      <c r="B27" s="182"/>
      <c r="C27" s="182"/>
      <c r="D27" s="182"/>
      <c r="E27" s="182"/>
      <c r="F27" s="182"/>
    </row>
    <row r="28" spans="2:6" s="25" customFormat="1" x14ac:dyDescent="0.25">
      <c r="B28" s="182"/>
      <c r="C28" s="182"/>
      <c r="D28" s="182"/>
      <c r="E28" s="182"/>
      <c r="F28" s="182"/>
    </row>
    <row r="29" spans="2:6" s="25" customFormat="1" x14ac:dyDescent="0.25">
      <c r="B29" s="182"/>
      <c r="C29" s="182"/>
      <c r="D29" s="182"/>
      <c r="E29" s="182"/>
      <c r="F29" s="182"/>
    </row>
    <row r="30" spans="2:6" s="25" customFormat="1" x14ac:dyDescent="0.25">
      <c r="B30" s="182"/>
      <c r="C30" s="182"/>
      <c r="D30" s="182"/>
      <c r="E30" s="182"/>
      <c r="F30" s="182"/>
    </row>
    <row r="31" spans="2:6" s="25" customFormat="1" x14ac:dyDescent="0.25">
      <c r="B31" s="182"/>
      <c r="C31" s="182"/>
      <c r="D31" s="182"/>
      <c r="E31" s="182"/>
      <c r="F31" s="182"/>
    </row>
    <row r="32" spans="2:6" s="25" customFormat="1" x14ac:dyDescent="0.25">
      <c r="B32" s="182"/>
      <c r="C32" s="182"/>
      <c r="D32" s="182"/>
      <c r="E32" s="182"/>
      <c r="F32" s="182"/>
    </row>
    <row r="33" spans="2:6" s="25" customFormat="1" x14ac:dyDescent="0.25">
      <c r="B33" s="182"/>
      <c r="C33" s="182"/>
      <c r="D33" s="182"/>
      <c r="E33" s="182"/>
      <c r="F33" s="182"/>
    </row>
    <row r="34" spans="2:6" s="25" customFormat="1" x14ac:dyDescent="0.25">
      <c r="B34" s="182"/>
      <c r="C34" s="182"/>
      <c r="D34" s="182"/>
      <c r="E34" s="182"/>
      <c r="F34" s="182"/>
    </row>
    <row r="35" spans="2:6" s="25" customFormat="1" x14ac:dyDescent="0.25">
      <c r="B35" s="182"/>
      <c r="C35" s="182"/>
      <c r="D35" s="182"/>
      <c r="E35" s="182"/>
      <c r="F35" s="182"/>
    </row>
    <row r="36" spans="2:6" s="25" customFormat="1" x14ac:dyDescent="0.25">
      <c r="B36" s="182"/>
      <c r="C36" s="182"/>
      <c r="D36" s="182"/>
      <c r="E36" s="182"/>
      <c r="F36" s="182"/>
    </row>
    <row r="37" spans="2:6" s="25" customFormat="1" x14ac:dyDescent="0.25">
      <c r="B37" s="182"/>
      <c r="C37" s="182"/>
      <c r="D37" s="182"/>
      <c r="E37" s="182"/>
      <c r="F37" s="182"/>
    </row>
    <row r="38" spans="2:6" s="25" customFormat="1" x14ac:dyDescent="0.25">
      <c r="B38" s="182"/>
      <c r="C38" s="182"/>
      <c r="D38" s="182"/>
      <c r="E38" s="182"/>
      <c r="F38" s="182"/>
    </row>
    <row r="39" spans="2:6" s="25" customFormat="1" x14ac:dyDescent="0.25">
      <c r="B39" s="182"/>
      <c r="C39" s="182"/>
      <c r="D39" s="182"/>
      <c r="E39" s="182"/>
      <c r="F39" s="182"/>
    </row>
    <row r="40" spans="2:6" s="25" customFormat="1" x14ac:dyDescent="0.25">
      <c r="B40" s="182"/>
      <c r="C40" s="182"/>
      <c r="D40" s="182"/>
      <c r="E40" s="182"/>
      <c r="F40" s="182"/>
    </row>
    <row r="41" spans="2:6" s="25" customFormat="1" x14ac:dyDescent="0.25">
      <c r="B41" s="182"/>
      <c r="C41" s="182"/>
      <c r="D41" s="182"/>
      <c r="E41" s="182"/>
      <c r="F41" s="182"/>
    </row>
    <row r="42" spans="2:6" s="25" customFormat="1" x14ac:dyDescent="0.25">
      <c r="B42" s="182"/>
      <c r="C42" s="182"/>
      <c r="D42" s="182"/>
      <c r="E42" s="182"/>
      <c r="F42" s="182"/>
    </row>
    <row r="43" spans="2:6" s="25" customFormat="1" x14ac:dyDescent="0.25">
      <c r="B43" s="182"/>
      <c r="C43" s="182"/>
      <c r="D43" s="182"/>
      <c r="E43" s="182"/>
      <c r="F43" s="182"/>
    </row>
    <row r="44" spans="2:6" s="25" customFormat="1" x14ac:dyDescent="0.25">
      <c r="B44" s="182"/>
      <c r="C44" s="182"/>
      <c r="D44" s="182"/>
      <c r="E44" s="182"/>
      <c r="F44" s="182"/>
    </row>
    <row r="45" spans="2:6" s="25" customFormat="1" x14ac:dyDescent="0.25">
      <c r="B45" s="182"/>
      <c r="C45" s="182"/>
      <c r="D45" s="182"/>
      <c r="E45" s="182"/>
      <c r="F45" s="182"/>
    </row>
    <row r="46" spans="2:6" s="25" customFormat="1" x14ac:dyDescent="0.25">
      <c r="B46" s="182"/>
      <c r="C46" s="182"/>
      <c r="D46" s="182"/>
      <c r="E46" s="182"/>
      <c r="F46" s="182"/>
    </row>
    <row r="47" spans="2:6" s="25" customFormat="1" x14ac:dyDescent="0.25">
      <c r="B47" s="182"/>
      <c r="C47" s="182"/>
      <c r="D47" s="182"/>
      <c r="E47" s="182"/>
      <c r="F47" s="182"/>
    </row>
    <row r="48" spans="2:6" s="25" customFormat="1" x14ac:dyDescent="0.25">
      <c r="B48" s="177" t="s">
        <v>96</v>
      </c>
      <c r="C48" s="177"/>
      <c r="D48" s="177"/>
      <c r="E48" s="177"/>
      <c r="F48" s="177"/>
    </row>
    <row r="49" spans="2:6" s="25" customFormat="1" x14ac:dyDescent="0.25">
      <c r="B49" s="182" t="s">
        <v>130</v>
      </c>
      <c r="C49" s="182"/>
      <c r="D49" s="182"/>
      <c r="E49" s="182"/>
      <c r="F49" s="182"/>
    </row>
    <row r="50" spans="2:6" s="25" customFormat="1" x14ac:dyDescent="0.25">
      <c r="B50" s="182"/>
      <c r="C50" s="182"/>
      <c r="D50" s="182"/>
      <c r="E50" s="182"/>
      <c r="F50" s="182"/>
    </row>
    <row r="51" spans="2:6" s="25" customFormat="1" x14ac:dyDescent="0.25">
      <c r="B51" s="182"/>
      <c r="C51" s="182"/>
      <c r="D51" s="182"/>
      <c r="E51" s="182"/>
      <c r="F51" s="182"/>
    </row>
    <row r="52" spans="2:6" s="25" customFormat="1" x14ac:dyDescent="0.25">
      <c r="B52" s="187" t="s">
        <v>97</v>
      </c>
      <c r="C52" s="187"/>
      <c r="D52" s="187"/>
      <c r="E52" s="187"/>
      <c r="F52" s="187"/>
    </row>
    <row r="53" spans="2:6" s="25" customFormat="1" x14ac:dyDescent="0.25">
      <c r="B53" s="179"/>
      <c r="C53" s="179"/>
      <c r="D53" s="179"/>
      <c r="E53" s="179"/>
      <c r="F53" s="179"/>
    </row>
    <row r="54" spans="2:6" s="25" customFormat="1" x14ac:dyDescent="0.25">
      <c r="B54" s="182" t="s">
        <v>98</v>
      </c>
      <c r="C54" s="182"/>
      <c r="D54" s="182"/>
      <c r="E54" s="182"/>
      <c r="F54" s="182"/>
    </row>
    <row r="55" spans="2:6" s="25" customFormat="1" x14ac:dyDescent="0.25">
      <c r="B55" s="182"/>
      <c r="C55" s="182"/>
      <c r="D55" s="182"/>
      <c r="E55" s="182"/>
      <c r="F55" s="182"/>
    </row>
    <row r="56" spans="2:6" s="25" customFormat="1" x14ac:dyDescent="0.25">
      <c r="B56" s="182"/>
      <c r="C56" s="182"/>
      <c r="D56" s="182"/>
      <c r="E56" s="182"/>
      <c r="F56" s="182"/>
    </row>
    <row r="57" spans="2:6" s="25" customFormat="1" x14ac:dyDescent="0.25">
      <c r="B57" s="182" t="s">
        <v>144</v>
      </c>
      <c r="C57" s="182"/>
      <c r="D57" s="182"/>
      <c r="E57" s="182"/>
      <c r="F57" s="182"/>
    </row>
    <row r="58" spans="2:6" s="25" customFormat="1" x14ac:dyDescent="0.25">
      <c r="B58" s="182"/>
      <c r="C58" s="182"/>
      <c r="D58" s="182"/>
      <c r="E58" s="182"/>
      <c r="F58" s="182"/>
    </row>
    <row r="59" spans="2:6" s="25" customFormat="1" x14ac:dyDescent="0.25">
      <c r="B59" s="182" t="s">
        <v>99</v>
      </c>
      <c r="C59" s="182"/>
      <c r="D59" s="182"/>
      <c r="E59" s="182"/>
      <c r="F59" s="182"/>
    </row>
    <row r="60" spans="2:6" s="25" customFormat="1" x14ac:dyDescent="0.25">
      <c r="B60" s="182"/>
      <c r="C60" s="182"/>
      <c r="D60" s="182"/>
      <c r="E60" s="182"/>
      <c r="F60" s="182"/>
    </row>
    <row r="61" spans="2:6" s="25" customFormat="1" x14ac:dyDescent="0.25">
      <c r="B61" s="182" t="s">
        <v>100</v>
      </c>
      <c r="C61" s="182"/>
      <c r="D61" s="182"/>
      <c r="E61" s="182"/>
      <c r="F61" s="182"/>
    </row>
    <row r="62" spans="2:6" s="25" customFormat="1" x14ac:dyDescent="0.25">
      <c r="B62" s="182"/>
      <c r="C62" s="182"/>
      <c r="D62" s="182"/>
      <c r="E62" s="182"/>
      <c r="F62" s="182"/>
    </row>
    <row r="63" spans="2:6" s="25" customFormat="1" x14ac:dyDescent="0.25">
      <c r="B63" s="188" t="s">
        <v>101</v>
      </c>
      <c r="C63" s="188"/>
      <c r="D63" s="188"/>
      <c r="E63" s="188"/>
      <c r="F63" s="188"/>
    </row>
    <row r="64" spans="2:6" s="25" customFormat="1" x14ac:dyDescent="0.25">
      <c r="B64" s="188"/>
      <c r="C64" s="188"/>
      <c r="D64" s="188"/>
      <c r="E64" s="188"/>
      <c r="F64" s="188"/>
    </row>
    <row r="65" spans="2:6" s="25" customFormat="1" x14ac:dyDescent="0.25">
      <c r="B65" s="173" t="s">
        <v>102</v>
      </c>
      <c r="C65" s="173"/>
      <c r="D65" s="173"/>
      <c r="E65" s="173"/>
      <c r="F65" s="173"/>
    </row>
    <row r="66" spans="2:6" s="25" customFormat="1" x14ac:dyDescent="0.25">
      <c r="B66" s="173"/>
      <c r="C66" s="173"/>
      <c r="D66" s="173"/>
      <c r="E66" s="173"/>
      <c r="F66" s="173"/>
    </row>
    <row r="67" spans="2:6" s="25" customFormat="1" x14ac:dyDescent="0.25">
      <c r="B67" s="173" t="s">
        <v>103</v>
      </c>
      <c r="C67" s="173"/>
      <c r="D67" s="173"/>
      <c r="E67" s="173"/>
      <c r="F67" s="173"/>
    </row>
    <row r="68" spans="2:6" s="25" customFormat="1" x14ac:dyDescent="0.25">
      <c r="B68" s="173"/>
      <c r="C68" s="173"/>
      <c r="D68" s="173"/>
      <c r="E68" s="173"/>
      <c r="F68" s="173"/>
    </row>
    <row r="69" spans="2:6" s="25" customFormat="1" x14ac:dyDescent="0.25"/>
    <row r="70" spans="2:6" s="17" customFormat="1" x14ac:dyDescent="0.25">
      <c r="B70" s="3" t="s">
        <v>26</v>
      </c>
      <c r="C70" s="4">
        <v>44651</v>
      </c>
      <c r="D70" s="4">
        <v>44286</v>
      </c>
      <c r="E70" s="4">
        <v>44561</v>
      </c>
    </row>
    <row r="71" spans="2:6" x14ac:dyDescent="0.25">
      <c r="B71" s="5" t="s">
        <v>43</v>
      </c>
      <c r="C71" s="6">
        <v>6921.52</v>
      </c>
      <c r="D71" s="6">
        <v>6277.54</v>
      </c>
      <c r="E71" s="6">
        <v>6870.81</v>
      </c>
    </row>
    <row r="72" spans="2:6" x14ac:dyDescent="0.25">
      <c r="B72" s="5" t="s">
        <v>44</v>
      </c>
      <c r="C72" s="6">
        <v>6931.47</v>
      </c>
      <c r="D72" s="6">
        <v>6351.33</v>
      </c>
      <c r="E72" s="6">
        <v>6887.4</v>
      </c>
    </row>
    <row r="73" spans="2:6" s="25" customFormat="1" x14ac:dyDescent="0.25"/>
    <row r="74" spans="2:6" s="25" customFormat="1" x14ac:dyDescent="0.25">
      <c r="B74" s="177" t="s">
        <v>104</v>
      </c>
      <c r="C74" s="177"/>
      <c r="D74" s="177"/>
      <c r="E74" s="177"/>
      <c r="F74" s="177"/>
    </row>
    <row r="75" spans="2:6" s="25" customFormat="1" x14ac:dyDescent="0.25">
      <c r="B75" s="182" t="s">
        <v>126</v>
      </c>
      <c r="C75" s="182"/>
      <c r="D75" s="182"/>
      <c r="E75" s="182"/>
      <c r="F75" s="182"/>
    </row>
    <row r="76" spans="2:6" s="25" customFormat="1" x14ac:dyDescent="0.25">
      <c r="B76" s="182"/>
      <c r="C76" s="182"/>
      <c r="D76" s="182"/>
      <c r="E76" s="182"/>
      <c r="F76" s="182"/>
    </row>
    <row r="77" spans="2:6" s="25" customFormat="1" x14ac:dyDescent="0.25">
      <c r="B77" s="177" t="s">
        <v>105</v>
      </c>
      <c r="C77" s="177"/>
      <c r="D77" s="177"/>
      <c r="E77" s="177"/>
      <c r="F77" s="177"/>
    </row>
    <row r="78" spans="2:6" s="25" customFormat="1" x14ac:dyDescent="0.25">
      <c r="B78" s="173" t="s">
        <v>127</v>
      </c>
      <c r="C78" s="173"/>
      <c r="D78" s="173"/>
      <c r="E78" s="173"/>
      <c r="F78" s="173"/>
    </row>
    <row r="79" spans="2:6" s="25" customFormat="1" x14ac:dyDescent="0.25">
      <c r="B79" s="173"/>
      <c r="C79" s="173"/>
      <c r="D79" s="173"/>
      <c r="E79" s="173"/>
      <c r="F79" s="173"/>
    </row>
    <row r="80" spans="2:6" s="25" customFormat="1" x14ac:dyDescent="0.25">
      <c r="B80" s="27"/>
      <c r="C80" s="27"/>
      <c r="D80" s="27"/>
      <c r="E80" s="27"/>
      <c r="F80" s="27"/>
    </row>
    <row r="81" spans="2:6" s="25" customFormat="1" x14ac:dyDescent="0.25">
      <c r="B81" s="178" t="s">
        <v>107</v>
      </c>
      <c r="C81" s="178"/>
      <c r="D81" s="178"/>
      <c r="E81" s="178"/>
      <c r="F81" s="178"/>
    </row>
    <row r="82" spans="2:6" s="25" customFormat="1" x14ac:dyDescent="0.25">
      <c r="B82" s="173" t="s">
        <v>106</v>
      </c>
      <c r="C82" s="173"/>
      <c r="D82" s="173"/>
      <c r="E82" s="173"/>
      <c r="F82" s="173"/>
    </row>
    <row r="83" spans="2:6" s="25" customFormat="1" x14ac:dyDescent="0.25">
      <c r="B83" s="173"/>
      <c r="C83" s="173"/>
      <c r="D83" s="173"/>
      <c r="E83" s="173"/>
      <c r="F83" s="173"/>
    </row>
    <row r="84" spans="2:6" s="25" customFormat="1" x14ac:dyDescent="0.25">
      <c r="B84" s="173"/>
      <c r="C84" s="173"/>
      <c r="D84" s="173"/>
      <c r="E84" s="173"/>
      <c r="F84" s="173"/>
    </row>
    <row r="85" spans="2:6" s="25" customFormat="1" x14ac:dyDescent="0.25">
      <c r="B85" s="27"/>
      <c r="C85" s="27"/>
      <c r="D85" s="27"/>
      <c r="E85" s="27"/>
      <c r="F85" s="27"/>
    </row>
    <row r="86" spans="2:6" s="25" customFormat="1" x14ac:dyDescent="0.25">
      <c r="B86" s="180" t="s">
        <v>26</v>
      </c>
      <c r="C86" s="181"/>
      <c r="D86" s="4">
        <f>+'04'!C7</f>
        <v>44651</v>
      </c>
    </row>
    <row r="87" spans="2:6" s="25" customFormat="1" x14ac:dyDescent="0.25">
      <c r="B87" s="183" t="s">
        <v>12</v>
      </c>
      <c r="C87" s="184"/>
      <c r="D87" s="26">
        <f>+'02'!C13</f>
        <v>18420</v>
      </c>
    </row>
    <row r="88" spans="2:6" s="25" customFormat="1" x14ac:dyDescent="0.25">
      <c r="B88" s="185" t="s">
        <v>45</v>
      </c>
      <c r="C88" s="186"/>
      <c r="D88" s="10">
        <v>0</v>
      </c>
    </row>
    <row r="89" spans="2:6" s="25" customFormat="1" x14ac:dyDescent="0.25">
      <c r="B89" s="180" t="s">
        <v>47</v>
      </c>
      <c r="C89" s="181"/>
      <c r="D89" s="13">
        <f>SUM(D87:D88)</f>
        <v>18420</v>
      </c>
    </row>
    <row r="90" spans="2:6" s="25" customFormat="1" x14ac:dyDescent="0.25"/>
    <row r="91" spans="2:6" s="25" customFormat="1" x14ac:dyDescent="0.25">
      <c r="B91" s="177" t="s">
        <v>108</v>
      </c>
      <c r="C91" s="177"/>
      <c r="D91" s="177"/>
      <c r="E91" s="177"/>
      <c r="F91" s="177"/>
    </row>
    <row r="92" spans="2:6" s="25" customFormat="1" x14ac:dyDescent="0.25"/>
    <row r="93" spans="2:6" s="25" customFormat="1" ht="47.25" customHeight="1" x14ac:dyDescent="0.25">
      <c r="B93" s="7" t="s">
        <v>46</v>
      </c>
      <c r="C93" s="7" t="s">
        <v>48</v>
      </c>
      <c r="D93" s="7" t="s">
        <v>49</v>
      </c>
      <c r="E93" s="7" t="s">
        <v>50</v>
      </c>
    </row>
    <row r="94" spans="2:6" s="25" customFormat="1" x14ac:dyDescent="0.25">
      <c r="B94" s="174" t="s">
        <v>51</v>
      </c>
      <c r="C94" s="175"/>
      <c r="D94" s="175"/>
      <c r="E94" s="176"/>
    </row>
    <row r="95" spans="2:6" s="25" customFormat="1" x14ac:dyDescent="0.25">
      <c r="B95" s="18" t="s">
        <v>52</v>
      </c>
      <c r="C95" s="28">
        <v>0</v>
      </c>
      <c r="D95" s="26">
        <v>0</v>
      </c>
      <c r="E95" s="26">
        <v>0</v>
      </c>
    </row>
    <row r="96" spans="2:6" s="25" customFormat="1" x14ac:dyDescent="0.25">
      <c r="B96" s="11" t="s">
        <v>53</v>
      </c>
      <c r="C96" s="29">
        <v>0</v>
      </c>
      <c r="D96" s="9">
        <v>0</v>
      </c>
      <c r="E96" s="9">
        <v>0</v>
      </c>
    </row>
    <row r="97" spans="2:7" s="25" customFormat="1" x14ac:dyDescent="0.25">
      <c r="B97" s="21" t="s">
        <v>54</v>
      </c>
      <c r="C97" s="30">
        <v>100512.572757865</v>
      </c>
      <c r="D97" s="10">
        <v>11343179</v>
      </c>
      <c r="E97" s="10">
        <v>58</v>
      </c>
    </row>
    <row r="98" spans="2:7" s="25" customFormat="1" x14ac:dyDescent="0.25">
      <c r="B98" s="83"/>
      <c r="C98" s="122"/>
      <c r="D98" s="123"/>
      <c r="E98" s="124"/>
    </row>
    <row r="99" spans="2:7" s="25" customFormat="1" x14ac:dyDescent="0.25">
      <c r="B99" s="178" t="s">
        <v>109</v>
      </c>
      <c r="C99" s="178"/>
      <c r="D99" s="178"/>
      <c r="E99" s="178"/>
      <c r="F99" s="178"/>
    </row>
    <row r="100" spans="2:7" x14ac:dyDescent="0.25">
      <c r="B100" s="173" t="s">
        <v>120</v>
      </c>
      <c r="C100" s="173"/>
      <c r="D100" s="173"/>
      <c r="E100" s="173"/>
      <c r="F100" s="173"/>
    </row>
    <row r="101" spans="2:7" x14ac:dyDescent="0.25">
      <c r="B101" s="173"/>
      <c r="C101" s="173"/>
      <c r="D101" s="173"/>
      <c r="E101" s="173"/>
      <c r="F101" s="173"/>
    </row>
    <row r="102" spans="2:7" x14ac:dyDescent="0.25">
      <c r="B102" s="8" t="s">
        <v>55</v>
      </c>
      <c r="C102" s="4">
        <f>+D86</f>
        <v>44651</v>
      </c>
    </row>
    <row r="103" spans="2:7" ht="16.5" x14ac:dyDescent="0.3">
      <c r="B103" s="18" t="s">
        <v>150</v>
      </c>
      <c r="C103" s="19">
        <v>11612597</v>
      </c>
      <c r="E103" s="117"/>
      <c r="F103" s="118"/>
      <c r="G103" s="119"/>
    </row>
    <row r="104" spans="2:7" x14ac:dyDescent="0.25">
      <c r="B104" s="21"/>
      <c r="C104" s="22"/>
    </row>
    <row r="105" spans="2:7" x14ac:dyDescent="0.25">
      <c r="B105" s="72" t="s">
        <v>47</v>
      </c>
      <c r="C105" s="13">
        <f>SUM(C103:C104)</f>
        <v>11612597</v>
      </c>
    </row>
    <row r="107" spans="2:7" ht="32.25" customHeight="1" x14ac:dyDescent="0.25">
      <c r="B107" s="188" t="s">
        <v>152</v>
      </c>
      <c r="C107" s="188"/>
      <c r="D107" s="188"/>
      <c r="E107" s="188"/>
      <c r="F107" s="188"/>
    </row>
    <row r="108" spans="2:7" x14ac:dyDescent="0.25">
      <c r="B108" s="3" t="s">
        <v>26</v>
      </c>
      <c r="C108" s="4">
        <f>+C102</f>
        <v>44651</v>
      </c>
      <c r="D108" s="133"/>
      <c r="E108" s="133"/>
      <c r="F108" s="133"/>
    </row>
    <row r="109" spans="2:7" x14ac:dyDescent="0.25">
      <c r="B109" s="31" t="s">
        <v>151</v>
      </c>
      <c r="C109" s="14">
        <f>+'01'!C14</f>
        <v>10400000</v>
      </c>
      <c r="D109" s="133"/>
      <c r="E109" s="133"/>
      <c r="F109" s="133"/>
    </row>
    <row r="110" spans="2:7" x14ac:dyDescent="0.25">
      <c r="B110" s="3" t="s">
        <v>47</v>
      </c>
      <c r="C110" s="13">
        <f>SUM(C109)</f>
        <v>10400000</v>
      </c>
      <c r="D110" s="133"/>
      <c r="E110" s="133"/>
      <c r="F110" s="133"/>
    </row>
    <row r="111" spans="2:7" ht="15" customHeight="1" x14ac:dyDescent="0.25">
      <c r="B111" s="25"/>
      <c r="C111" s="25"/>
      <c r="D111" s="25"/>
      <c r="E111" s="25"/>
      <c r="F111" s="25"/>
    </row>
    <row r="113" spans="2:6" x14ac:dyDescent="0.25">
      <c r="B113" s="173" t="s">
        <v>138</v>
      </c>
      <c r="C113" s="173"/>
      <c r="D113" s="173"/>
      <c r="E113" s="173"/>
      <c r="F113" s="173"/>
    </row>
    <row r="114" spans="2:6" x14ac:dyDescent="0.25">
      <c r="B114" s="173"/>
      <c r="C114" s="173"/>
      <c r="D114" s="173"/>
      <c r="E114" s="173"/>
      <c r="F114" s="173"/>
    </row>
    <row r="115" spans="2:6" x14ac:dyDescent="0.25">
      <c r="B115" s="3" t="s">
        <v>26</v>
      </c>
      <c r="C115" s="4">
        <f>+C102</f>
        <v>44651</v>
      </c>
    </row>
    <row r="116" spans="2:6" ht="22.5" customHeight="1" x14ac:dyDescent="0.25">
      <c r="B116" s="31" t="s">
        <v>12</v>
      </c>
      <c r="C116" s="14">
        <f>+'01'!C15</f>
        <v>18420</v>
      </c>
    </row>
    <row r="117" spans="2:6" x14ac:dyDescent="0.25">
      <c r="B117" s="3" t="s">
        <v>47</v>
      </c>
      <c r="C117" s="13">
        <f>SUM(C116)</f>
        <v>18420</v>
      </c>
      <c r="E117" s="121"/>
      <c r="F117" s="121"/>
    </row>
    <row r="119" spans="2:6" ht="16.5" customHeight="1" x14ac:dyDescent="0.25">
      <c r="B119" s="173" t="s">
        <v>128</v>
      </c>
      <c r="C119" s="173"/>
      <c r="D119" s="173"/>
      <c r="E119" s="173"/>
      <c r="F119" s="173"/>
    </row>
    <row r="120" spans="2:6" x14ac:dyDescent="0.25">
      <c r="B120" s="173"/>
      <c r="C120" s="173"/>
      <c r="D120" s="173"/>
      <c r="E120" s="173"/>
      <c r="F120" s="173"/>
    </row>
    <row r="121" spans="2:6" x14ac:dyDescent="0.25">
      <c r="B121" s="173"/>
      <c r="C121" s="173"/>
      <c r="D121" s="173"/>
      <c r="E121" s="173"/>
      <c r="F121" s="173"/>
    </row>
    <row r="122" spans="2:6" x14ac:dyDescent="0.25">
      <c r="B122" s="3" t="s">
        <v>26</v>
      </c>
      <c r="C122" s="4">
        <f>+C115</f>
        <v>44651</v>
      </c>
    </row>
    <row r="123" spans="2:6" ht="22.5" customHeight="1" x14ac:dyDescent="0.25">
      <c r="B123" s="31" t="s">
        <v>110</v>
      </c>
      <c r="C123" s="14">
        <f>+'02'!C8</f>
        <v>-28778</v>
      </c>
    </row>
    <row r="124" spans="2:6" x14ac:dyDescent="0.25">
      <c r="B124" s="3" t="s">
        <v>47</v>
      </c>
      <c r="C124" s="13">
        <f>SUM(C123)</f>
        <v>-28778</v>
      </c>
      <c r="E124" s="121"/>
    </row>
  </sheetData>
  <sortState xmlns:xlrd2="http://schemas.microsoft.com/office/spreadsheetml/2017/richdata2" ref="B103:C104">
    <sortCondition descending="1" ref="C103:C104"/>
  </sortState>
  <mergeCells count="35">
    <mergeCell ref="B119:F121"/>
    <mergeCell ref="B3:F3"/>
    <mergeCell ref="B4:F4"/>
    <mergeCell ref="B6:F14"/>
    <mergeCell ref="B15:F15"/>
    <mergeCell ref="B17:F17"/>
    <mergeCell ref="B52:F52"/>
    <mergeCell ref="B63:F64"/>
    <mergeCell ref="B2:F2"/>
    <mergeCell ref="B107:F107"/>
    <mergeCell ref="B18:F47"/>
    <mergeCell ref="B48:F48"/>
    <mergeCell ref="B49:F51"/>
    <mergeCell ref="B53:F53"/>
    <mergeCell ref="B89:C89"/>
    <mergeCell ref="B65:F66"/>
    <mergeCell ref="B67:F68"/>
    <mergeCell ref="B74:F74"/>
    <mergeCell ref="B75:F76"/>
    <mergeCell ref="B77:F77"/>
    <mergeCell ref="B81:F81"/>
    <mergeCell ref="B82:F84"/>
    <mergeCell ref="B86:C86"/>
    <mergeCell ref="B87:C87"/>
    <mergeCell ref="B88:C88"/>
    <mergeCell ref="B54:F56"/>
    <mergeCell ref="B57:F58"/>
    <mergeCell ref="B59:F60"/>
    <mergeCell ref="B61:F62"/>
    <mergeCell ref="B78:F79"/>
    <mergeCell ref="B113:F114"/>
    <mergeCell ref="B94:E94"/>
    <mergeCell ref="B91:F91"/>
    <mergeCell ref="B99:F99"/>
    <mergeCell ref="B100:F101"/>
  </mergeCells>
  <hyperlinks>
    <hyperlink ref="A1" location="INDICE!A1" display="INDICE" xr:uid="{4997CFCE-4BD7-4BCF-B991-EBEABD2AFD85}"/>
  </hyperlinks>
  <pageMargins left="0.7" right="0.7" top="0.75" bottom="0.75" header="0.3" footer="0.3"/>
  <pageSetup paperSize="9" orientation="portrait" r:id="rId1"/>
  <ignoredErrors>
    <ignoredError sqref="D8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W23"/>
  <sheetViews>
    <sheetView showGridLines="0" tabSelected="1" topLeftCell="A7" workbookViewId="0">
      <selection activeCell="I21" sqref="I21"/>
    </sheetView>
  </sheetViews>
  <sheetFormatPr baseColWidth="10" defaultColWidth="3.7109375" defaultRowHeight="15" x14ac:dyDescent="0.25"/>
  <cols>
    <col min="1" max="1" width="3.7109375" style="94"/>
    <col min="2" max="2" width="19.85546875" style="94" customWidth="1"/>
    <col min="3" max="3" width="24" style="94" customWidth="1"/>
    <col min="4" max="4" width="10.5703125" style="94" customWidth="1"/>
    <col min="5" max="5" width="9.7109375" style="94" customWidth="1"/>
    <col min="6" max="7" width="14" style="94" bestFit="1" customWidth="1"/>
    <col min="8" max="8" width="14.42578125" style="94" customWidth="1"/>
    <col min="9" max="9" width="18.28515625" style="94" bestFit="1" customWidth="1"/>
    <col min="10" max="10" width="18.5703125" style="94" bestFit="1" customWidth="1"/>
    <col min="11" max="11" width="18.42578125" style="94" bestFit="1" customWidth="1"/>
    <col min="12" max="12" width="18.7109375" style="94" bestFit="1" customWidth="1"/>
    <col min="13" max="13" width="10.28515625" style="94" customWidth="1"/>
    <col min="14" max="14" width="8.28515625" style="94" bestFit="1" customWidth="1"/>
    <col min="15" max="15" width="14.140625" style="94" customWidth="1"/>
    <col min="16" max="17" width="13.5703125" style="94" customWidth="1"/>
    <col min="18" max="18" width="14" style="94" customWidth="1"/>
    <col min="19" max="19" width="13.85546875" style="94" bestFit="1" customWidth="1"/>
    <col min="20" max="20" width="12" style="94" bestFit="1" customWidth="1"/>
    <col min="21" max="21" width="3.7109375" style="94"/>
    <col min="22" max="22" width="12" style="94" bestFit="1" customWidth="1"/>
    <col min="23" max="23" width="3.7109375" style="94"/>
    <col min="24" max="24" width="12.140625" style="94" bestFit="1" customWidth="1"/>
    <col min="25" max="25" width="12" style="94" bestFit="1" customWidth="1"/>
    <col min="26" max="27" width="3.7109375" style="94"/>
    <col min="28" max="29" width="11.85546875" style="94" bestFit="1" customWidth="1"/>
    <col min="30" max="31" width="3.7109375" style="94"/>
    <col min="32" max="32" width="12.42578125" style="94" bestFit="1" customWidth="1"/>
    <col min="33" max="33" width="12" style="94" bestFit="1" customWidth="1"/>
    <col min="34" max="35" width="3.7109375" style="94"/>
    <col min="36" max="36" width="4.140625" style="94" bestFit="1" customWidth="1"/>
    <col min="37" max="38" width="3.7109375" style="94"/>
    <col min="39" max="39" width="4" style="94" bestFit="1" customWidth="1"/>
    <col min="40" max="43" width="3.7109375" style="94"/>
    <col min="44" max="44" width="5.28515625" style="94" bestFit="1" customWidth="1"/>
    <col min="45" max="48" width="3.7109375" style="94"/>
    <col min="49" max="49" width="4.42578125" style="94" bestFit="1" customWidth="1"/>
    <col min="50" max="16384" width="3.7109375" style="94"/>
  </cols>
  <sheetData>
    <row r="1" spans="1:49" ht="18" customHeight="1" x14ac:dyDescent="0.25">
      <c r="A1" s="70" t="s">
        <v>139</v>
      </c>
      <c r="B1" s="92"/>
      <c r="C1" s="92"/>
      <c r="D1" s="92"/>
      <c r="E1" s="92"/>
      <c r="F1" s="93"/>
      <c r="AS1" s="92"/>
      <c r="AT1" s="92"/>
      <c r="AU1" s="92"/>
      <c r="AV1" s="92"/>
      <c r="AW1" s="92"/>
    </row>
    <row r="2" spans="1:49" ht="18" customHeight="1" x14ac:dyDescent="0.25">
      <c r="A2" s="70"/>
      <c r="B2" s="190" t="s">
        <v>133</v>
      </c>
      <c r="C2" s="190"/>
      <c r="D2" s="190"/>
      <c r="E2" s="190"/>
      <c r="F2" s="190"/>
      <c r="G2" s="190"/>
      <c r="H2" s="190"/>
      <c r="I2" s="190"/>
      <c r="J2" s="190"/>
      <c r="K2" s="190"/>
      <c r="L2" s="190"/>
      <c r="M2" s="190"/>
      <c r="N2" s="190"/>
      <c r="O2" s="190"/>
      <c r="P2" s="190"/>
      <c r="Q2" s="190"/>
      <c r="R2" s="190"/>
      <c r="AS2" s="92"/>
      <c r="AT2" s="92"/>
      <c r="AU2" s="92"/>
      <c r="AV2" s="92"/>
      <c r="AW2" s="92"/>
    </row>
    <row r="3" spans="1:49" ht="18" customHeight="1" x14ac:dyDescent="0.25">
      <c r="B3" s="191" t="str">
        <f>+'05'!B2</f>
        <v>FONDO MUTUO PARA TODOS RENTA FIJA EN GUARANÍES</v>
      </c>
      <c r="C3" s="191"/>
      <c r="D3" s="191"/>
      <c r="E3" s="191"/>
      <c r="F3" s="191"/>
      <c r="G3" s="191"/>
      <c r="H3" s="191"/>
      <c r="I3" s="191"/>
      <c r="J3" s="191"/>
      <c r="K3" s="191"/>
      <c r="L3" s="191"/>
      <c r="M3" s="191"/>
      <c r="N3" s="191"/>
      <c r="O3" s="191"/>
      <c r="P3" s="191"/>
      <c r="Q3" s="191"/>
      <c r="R3" s="191"/>
      <c r="AP3" s="92"/>
      <c r="AQ3" s="92"/>
      <c r="AR3" s="92"/>
      <c r="AS3" s="92"/>
      <c r="AT3" s="92"/>
      <c r="AU3" s="92"/>
      <c r="AV3" s="92"/>
      <c r="AW3" s="92"/>
    </row>
    <row r="4" spans="1:49" ht="18" customHeight="1" x14ac:dyDescent="0.25">
      <c r="B4" s="191" t="s">
        <v>77</v>
      </c>
      <c r="C4" s="191"/>
      <c r="D4" s="191"/>
      <c r="E4" s="191"/>
      <c r="F4" s="191"/>
      <c r="G4" s="191"/>
      <c r="H4" s="191"/>
      <c r="I4" s="191"/>
      <c r="J4" s="191"/>
      <c r="K4" s="191"/>
      <c r="L4" s="191"/>
      <c r="M4" s="191"/>
      <c r="N4" s="191"/>
      <c r="O4" s="191"/>
      <c r="P4" s="191"/>
      <c r="Q4" s="191"/>
      <c r="R4" s="191"/>
      <c r="S4" s="95"/>
      <c r="Z4" s="93"/>
      <c r="AH4" s="92"/>
      <c r="AI4" s="92"/>
      <c r="AJ4" s="92"/>
      <c r="AK4" s="92"/>
      <c r="AL4" s="92"/>
      <c r="AM4" s="92"/>
      <c r="AN4" s="92"/>
      <c r="AO4" s="92"/>
      <c r="AP4" s="92"/>
      <c r="AQ4" s="92"/>
      <c r="AR4" s="92"/>
      <c r="AS4" s="92"/>
      <c r="AT4" s="92"/>
      <c r="AU4" s="92"/>
      <c r="AV4" s="92"/>
      <c r="AW4" s="92"/>
    </row>
    <row r="5" spans="1:49" ht="18" customHeight="1" x14ac:dyDescent="0.25">
      <c r="B5" s="192">
        <v>44651</v>
      </c>
      <c r="C5" s="191"/>
      <c r="D5" s="191"/>
      <c r="E5" s="191"/>
      <c r="F5" s="191"/>
      <c r="G5" s="191"/>
      <c r="H5" s="191"/>
      <c r="I5" s="191"/>
      <c r="J5" s="191"/>
      <c r="K5" s="191"/>
      <c r="L5" s="191"/>
      <c r="M5" s="191"/>
      <c r="N5" s="191"/>
      <c r="O5" s="191"/>
      <c r="P5" s="191"/>
      <c r="Q5" s="191"/>
      <c r="R5" s="191"/>
      <c r="S5" s="92"/>
      <c r="T5" s="92"/>
      <c r="U5" s="92"/>
      <c r="V5" s="92"/>
      <c r="W5" s="92"/>
      <c r="X5" s="92"/>
      <c r="Y5" s="92"/>
      <c r="Z5" s="92"/>
      <c r="AA5" s="92"/>
      <c r="AB5" s="92"/>
      <c r="AC5" s="92"/>
      <c r="AD5" s="92"/>
      <c r="AE5" s="92"/>
      <c r="AF5" s="92"/>
      <c r="AG5" s="92"/>
      <c r="AH5" s="92"/>
      <c r="AI5" s="92"/>
      <c r="AJ5" s="92"/>
      <c r="AK5" s="92"/>
      <c r="AL5" s="92"/>
      <c r="AM5" s="92"/>
      <c r="AN5" s="92"/>
      <c r="AO5" s="92"/>
      <c r="AP5" s="92"/>
      <c r="AQ5" s="92"/>
      <c r="AR5" s="96"/>
      <c r="AU5" s="92"/>
      <c r="AV5" s="92"/>
      <c r="AW5" s="92"/>
    </row>
    <row r="6" spans="1:49" ht="75" x14ac:dyDescent="0.25">
      <c r="B6" s="97" t="s">
        <v>57</v>
      </c>
      <c r="C6" s="97" t="s">
        <v>58</v>
      </c>
      <c r="D6" s="97" t="s">
        <v>59</v>
      </c>
      <c r="E6" s="97" t="s">
        <v>60</v>
      </c>
      <c r="F6" s="97" t="s">
        <v>61</v>
      </c>
      <c r="G6" s="97" t="s">
        <v>62</v>
      </c>
      <c r="H6" s="97" t="s">
        <v>63</v>
      </c>
      <c r="I6" s="97" t="s">
        <v>64</v>
      </c>
      <c r="J6" s="97" t="s">
        <v>65</v>
      </c>
      <c r="K6" s="97" t="s">
        <v>66</v>
      </c>
      <c r="L6" s="97" t="s">
        <v>67</v>
      </c>
      <c r="M6" s="97" t="s">
        <v>78</v>
      </c>
      <c r="N6" s="97" t="s">
        <v>68</v>
      </c>
      <c r="O6" s="97" t="s">
        <v>132</v>
      </c>
      <c r="P6" s="97" t="s">
        <v>56</v>
      </c>
      <c r="Q6" s="97" t="s">
        <v>79</v>
      </c>
      <c r="R6" s="97" t="s">
        <v>80</v>
      </c>
    </row>
    <row r="7" spans="1:49" ht="17.25" customHeight="1" x14ac:dyDescent="0.25">
      <c r="B7" s="98" t="s">
        <v>72</v>
      </c>
      <c r="C7" s="99" t="s">
        <v>153</v>
      </c>
      <c r="D7" s="100" t="s">
        <v>69</v>
      </c>
      <c r="E7" s="99" t="s">
        <v>70</v>
      </c>
      <c r="F7" s="139">
        <v>44631</v>
      </c>
      <c r="G7" s="134">
        <v>47079</v>
      </c>
      <c r="H7" s="99" t="s">
        <v>71</v>
      </c>
      <c r="I7" s="141">
        <v>1757296</v>
      </c>
      <c r="J7" s="142">
        <v>1002775</v>
      </c>
      <c r="K7" s="141">
        <v>1008888.56652137</v>
      </c>
      <c r="L7" s="142">
        <v>1757296</v>
      </c>
      <c r="M7" s="145">
        <v>0.57411418823100002</v>
      </c>
      <c r="N7" s="146">
        <v>0.11733258597500001</v>
      </c>
      <c r="O7" s="99"/>
      <c r="P7" s="149">
        <v>4.4471156036652949E-2</v>
      </c>
      <c r="Q7" s="101"/>
      <c r="R7" s="102"/>
      <c r="S7" s="92"/>
      <c r="T7" s="92"/>
      <c r="U7" s="92"/>
      <c r="V7" s="92"/>
      <c r="W7" s="92"/>
      <c r="X7" s="92"/>
      <c r="Y7" s="92"/>
      <c r="Z7" s="92"/>
      <c r="AA7" s="92"/>
      <c r="AB7" s="92"/>
      <c r="AC7" s="92"/>
      <c r="AD7" s="92"/>
      <c r="AE7" s="92"/>
      <c r="AF7" s="92"/>
      <c r="AG7" s="92"/>
      <c r="AH7" s="92"/>
      <c r="AI7" s="92"/>
      <c r="AJ7" s="92"/>
      <c r="AK7" s="92"/>
      <c r="AL7" s="92"/>
      <c r="AM7" s="92"/>
      <c r="AN7" s="92"/>
      <c r="AO7" s="92"/>
      <c r="AP7" s="92"/>
      <c r="AQ7" s="92"/>
      <c r="AR7" s="96"/>
      <c r="AU7" s="92"/>
      <c r="AV7" s="92"/>
      <c r="AW7" s="92"/>
    </row>
    <row r="8" spans="1:49" ht="17.25" customHeight="1" x14ac:dyDescent="0.25">
      <c r="B8" s="110" t="s">
        <v>72</v>
      </c>
      <c r="C8" s="126" t="s">
        <v>154</v>
      </c>
      <c r="D8" s="126"/>
      <c r="E8" s="126" t="s">
        <v>70</v>
      </c>
      <c r="F8" s="140">
        <v>44628</v>
      </c>
      <c r="G8" s="137">
        <v>45498</v>
      </c>
      <c r="H8" s="126" t="s">
        <v>71</v>
      </c>
      <c r="I8" s="143">
        <v>1302051</v>
      </c>
      <c r="J8" s="144">
        <v>1002741</v>
      </c>
      <c r="K8" s="143">
        <v>1010590.13046949</v>
      </c>
      <c r="L8" s="144">
        <v>1302051</v>
      </c>
      <c r="M8" s="145">
        <v>0.77615249361899996</v>
      </c>
      <c r="N8" s="147">
        <v>0.131737367203</v>
      </c>
      <c r="O8" s="128"/>
      <c r="P8" s="150">
        <v>4.4546159875881793E-2</v>
      </c>
      <c r="Q8" s="127"/>
      <c r="R8" s="104"/>
      <c r="S8" s="92"/>
      <c r="T8" s="92"/>
      <c r="U8" s="92"/>
      <c r="V8" s="92"/>
      <c r="W8" s="92"/>
      <c r="X8" s="92"/>
      <c r="Y8" s="92"/>
      <c r="Z8" s="92"/>
      <c r="AA8" s="92"/>
      <c r="AB8" s="92"/>
      <c r="AC8" s="92"/>
      <c r="AD8" s="92"/>
      <c r="AE8" s="92"/>
      <c r="AF8" s="92"/>
      <c r="AG8" s="92"/>
      <c r="AH8" s="92"/>
      <c r="AI8" s="92"/>
      <c r="AJ8" s="92"/>
      <c r="AK8" s="92"/>
      <c r="AL8" s="92"/>
      <c r="AM8" s="92"/>
      <c r="AN8" s="92"/>
      <c r="AO8" s="92"/>
      <c r="AP8" s="92"/>
      <c r="AQ8" s="92"/>
      <c r="AR8" s="136"/>
      <c r="AU8" s="92"/>
      <c r="AV8" s="92"/>
      <c r="AW8" s="92"/>
    </row>
    <row r="9" spans="1:49" ht="17.25" customHeight="1" x14ac:dyDescent="0.25">
      <c r="B9" s="103" t="s">
        <v>72</v>
      </c>
      <c r="C9" s="126" t="s">
        <v>145</v>
      </c>
      <c r="D9" s="127" t="s">
        <v>69</v>
      </c>
      <c r="E9" s="126" t="s">
        <v>70</v>
      </c>
      <c r="F9" s="140">
        <v>44631</v>
      </c>
      <c r="G9" s="138">
        <v>47560</v>
      </c>
      <c r="H9" s="126" t="s">
        <v>71</v>
      </c>
      <c r="I9" s="143">
        <v>1987294</v>
      </c>
      <c r="J9" s="144">
        <v>1024331</v>
      </c>
      <c r="K9" s="143">
        <v>1001039.30509268</v>
      </c>
      <c r="L9" s="144">
        <v>1987294</v>
      </c>
      <c r="M9" s="145">
        <v>0.50371978433599995</v>
      </c>
      <c r="N9" s="148">
        <v>0.12550059264899999</v>
      </c>
      <c r="O9" s="126"/>
      <c r="P9" s="150">
        <v>4.4125165665316574E-2</v>
      </c>
      <c r="Q9" s="128"/>
      <c r="R9" s="106"/>
      <c r="S9" s="92"/>
      <c r="T9" s="92"/>
      <c r="U9" s="92"/>
      <c r="V9" s="92"/>
      <c r="W9" s="92"/>
      <c r="X9" s="92"/>
      <c r="Y9" s="92"/>
      <c r="Z9" s="92"/>
      <c r="AA9" s="92"/>
      <c r="AB9" s="92"/>
      <c r="AC9" s="92"/>
      <c r="AD9" s="92"/>
      <c r="AE9" s="92"/>
      <c r="AF9" s="92"/>
      <c r="AG9" s="92"/>
      <c r="AH9" s="92"/>
      <c r="AI9" s="92"/>
      <c r="AJ9" s="92"/>
      <c r="AK9" s="92"/>
      <c r="AL9" s="92"/>
      <c r="AM9" s="92"/>
      <c r="AN9" s="92"/>
      <c r="AO9" s="92"/>
      <c r="AP9" s="92"/>
      <c r="AQ9" s="92"/>
      <c r="AR9" s="96"/>
      <c r="AU9" s="92"/>
      <c r="AV9" s="92"/>
      <c r="AW9" s="92"/>
    </row>
    <row r="10" spans="1:49" ht="17.25" customHeight="1" x14ac:dyDescent="0.25">
      <c r="B10" s="103" t="s">
        <v>72</v>
      </c>
      <c r="C10" s="126" t="s">
        <v>155</v>
      </c>
      <c r="D10" s="127" t="s">
        <v>69</v>
      </c>
      <c r="E10" s="126" t="s">
        <v>70</v>
      </c>
      <c r="F10" s="140">
        <v>44651</v>
      </c>
      <c r="G10" s="138">
        <v>46009</v>
      </c>
      <c r="H10" s="126" t="s">
        <v>71</v>
      </c>
      <c r="I10" s="143">
        <v>1542995</v>
      </c>
      <c r="J10" s="144">
        <v>1027699</v>
      </c>
      <c r="K10" s="143">
        <v>1027700.00004747</v>
      </c>
      <c r="L10" s="144">
        <v>1542995</v>
      </c>
      <c r="M10" s="145">
        <v>0.66604233976600002</v>
      </c>
      <c r="N10" s="148">
        <v>0.145868845597</v>
      </c>
      <c r="O10" s="126"/>
      <c r="P10" s="150">
        <v>4.5300351869941836E-2</v>
      </c>
      <c r="Q10" s="128"/>
      <c r="R10" s="104"/>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6"/>
      <c r="AU10" s="92"/>
      <c r="AV10" s="92"/>
      <c r="AW10" s="92"/>
    </row>
    <row r="11" spans="1:49" ht="17.25" customHeight="1" x14ac:dyDescent="0.25">
      <c r="B11" s="103" t="s">
        <v>72</v>
      </c>
      <c r="C11" s="126" t="s">
        <v>155</v>
      </c>
      <c r="D11" s="127" t="s">
        <v>69</v>
      </c>
      <c r="E11" s="126" t="s">
        <v>70</v>
      </c>
      <c r="F11" s="140">
        <v>44628</v>
      </c>
      <c r="G11" s="138">
        <v>44826</v>
      </c>
      <c r="H11" s="126" t="s">
        <v>71</v>
      </c>
      <c r="I11" s="143">
        <v>1114063</v>
      </c>
      <c r="J11" s="144">
        <v>1029663</v>
      </c>
      <c r="K11" s="143">
        <v>1001482.27678985</v>
      </c>
      <c r="L11" s="144">
        <v>1114063</v>
      </c>
      <c r="M11" s="145">
        <v>0.89894581975199994</v>
      </c>
      <c r="N11" s="148">
        <v>0.16489162907400001</v>
      </c>
      <c r="O11" s="126"/>
      <c r="P11" s="150">
        <v>4.4144691571465548E-2</v>
      </c>
      <c r="Q11" s="128"/>
      <c r="R11" s="104"/>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6"/>
      <c r="AU11" s="92"/>
      <c r="AV11" s="92"/>
      <c r="AW11" s="92"/>
    </row>
    <row r="12" spans="1:49" ht="17.25" customHeight="1" x14ac:dyDescent="0.25">
      <c r="B12" s="103" t="s">
        <v>72</v>
      </c>
      <c r="C12" s="126" t="s">
        <v>156</v>
      </c>
      <c r="D12" s="127" t="s">
        <v>69</v>
      </c>
      <c r="E12" s="126" t="s">
        <v>70</v>
      </c>
      <c r="F12" s="140">
        <v>44628</v>
      </c>
      <c r="G12" s="138">
        <v>45363</v>
      </c>
      <c r="H12" s="126" t="s">
        <v>71</v>
      </c>
      <c r="I12" s="143">
        <v>1284977</v>
      </c>
      <c r="J12" s="144">
        <v>1018734</v>
      </c>
      <c r="K12" s="143">
        <v>1027124.5060318901</v>
      </c>
      <c r="L12" s="144">
        <v>1284977</v>
      </c>
      <c r="M12" s="145">
        <v>0.79933298886399995</v>
      </c>
      <c r="N12" s="148">
        <v>0.139021687709</v>
      </c>
      <c r="O12" s="126"/>
      <c r="P12" s="150">
        <v>4.5274984465637456E-2</v>
      </c>
      <c r="Q12" s="128"/>
      <c r="R12" s="104"/>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6"/>
      <c r="AU12" s="92"/>
      <c r="AV12" s="92"/>
      <c r="AW12" s="92"/>
    </row>
    <row r="13" spans="1:49" ht="17.25" customHeight="1" x14ac:dyDescent="0.25">
      <c r="B13" s="103" t="s">
        <v>72</v>
      </c>
      <c r="C13" s="126" t="s">
        <v>157</v>
      </c>
      <c r="D13" s="127" t="s">
        <v>69</v>
      </c>
      <c r="E13" s="126" t="s">
        <v>70</v>
      </c>
      <c r="F13" s="140">
        <v>44631</v>
      </c>
      <c r="G13" s="138">
        <v>45120</v>
      </c>
      <c r="H13" s="126" t="s">
        <v>71</v>
      </c>
      <c r="I13" s="143">
        <v>1149592</v>
      </c>
      <c r="J13" s="144">
        <v>1015615</v>
      </c>
      <c r="K13" s="143">
        <v>1021124.65612084</v>
      </c>
      <c r="L13" s="144">
        <v>1149592</v>
      </c>
      <c r="M13" s="145">
        <v>0.8882496191</v>
      </c>
      <c r="N13" s="148">
        <v>0.103756878095</v>
      </c>
      <c r="O13" s="126"/>
      <c r="P13" s="150">
        <v>4.5010514958850598E-2</v>
      </c>
      <c r="Q13" s="128"/>
      <c r="R13" s="104"/>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6"/>
      <c r="AU13" s="92"/>
      <c r="AV13" s="92"/>
      <c r="AW13" s="92"/>
    </row>
    <row r="14" spans="1:49" ht="17.25" customHeight="1" x14ac:dyDescent="0.25">
      <c r="B14" s="103" t="s">
        <v>72</v>
      </c>
      <c r="C14" s="126" t="s">
        <v>158</v>
      </c>
      <c r="D14" s="127"/>
      <c r="E14" s="126" t="s">
        <v>70</v>
      </c>
      <c r="F14" s="140">
        <v>44628</v>
      </c>
      <c r="G14" s="138">
        <v>45964</v>
      </c>
      <c r="H14" s="126" t="s">
        <v>71</v>
      </c>
      <c r="I14" s="143">
        <v>1490083</v>
      </c>
      <c r="J14" s="144">
        <v>1012821</v>
      </c>
      <c r="K14" s="143">
        <v>1021047.37358572</v>
      </c>
      <c r="L14" s="144">
        <v>1490083</v>
      </c>
      <c r="M14" s="145">
        <v>0.68522852323400008</v>
      </c>
      <c r="N14" s="148">
        <v>0.136962320591</v>
      </c>
      <c r="O14" s="126"/>
      <c r="P14" s="150">
        <v>4.5007108394644918E-2</v>
      </c>
      <c r="Q14" s="128"/>
      <c r="R14" s="104"/>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6"/>
      <c r="AU14" s="92"/>
      <c r="AV14" s="92"/>
      <c r="AW14" s="92"/>
    </row>
    <row r="15" spans="1:49" ht="17.25" customHeight="1" x14ac:dyDescent="0.25">
      <c r="B15" s="103" t="s">
        <v>72</v>
      </c>
      <c r="C15" s="126" t="s">
        <v>158</v>
      </c>
      <c r="D15" s="127"/>
      <c r="E15" s="126" t="s">
        <v>70</v>
      </c>
      <c r="F15" s="140">
        <v>44651</v>
      </c>
      <c r="G15" s="138">
        <v>45964</v>
      </c>
      <c r="H15" s="126" t="s">
        <v>71</v>
      </c>
      <c r="I15" s="143">
        <v>1490083</v>
      </c>
      <c r="J15" s="144">
        <v>1022438</v>
      </c>
      <c r="K15" s="143">
        <v>1022438.00010398</v>
      </c>
      <c r="L15" s="144">
        <v>1490083</v>
      </c>
      <c r="M15" s="145">
        <v>0.68616177763500008</v>
      </c>
      <c r="N15" s="148">
        <v>0.136422568016</v>
      </c>
      <c r="O15" s="126"/>
      <c r="P15" s="150">
        <v>4.5068406312903111E-2</v>
      </c>
      <c r="Q15" s="128"/>
      <c r="R15" s="104"/>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6"/>
      <c r="AU15" s="92"/>
      <c r="AV15" s="92"/>
      <c r="AW15" s="92"/>
    </row>
    <row r="16" spans="1:49" ht="17.25" customHeight="1" x14ac:dyDescent="0.25">
      <c r="B16" s="103" t="s">
        <v>72</v>
      </c>
      <c r="C16" s="126" t="s">
        <v>86</v>
      </c>
      <c r="D16" s="127" t="s">
        <v>69</v>
      </c>
      <c r="E16" s="126" t="s">
        <v>70</v>
      </c>
      <c r="F16" s="140">
        <v>44628</v>
      </c>
      <c r="G16" s="138">
        <v>45362</v>
      </c>
      <c r="H16" s="126" t="s">
        <v>71</v>
      </c>
      <c r="I16" s="143">
        <v>1202929</v>
      </c>
      <c r="J16" s="144">
        <v>1020958</v>
      </c>
      <c r="K16" s="143">
        <v>1004180.9836359801</v>
      </c>
      <c r="L16" s="144">
        <v>1202929</v>
      </c>
      <c r="M16" s="145">
        <v>0.83477992768999998</v>
      </c>
      <c r="N16" s="148">
        <v>9.3655372818000002E-2</v>
      </c>
      <c r="O16" s="126"/>
      <c r="P16" s="150">
        <v>4.4263648825253486E-2</v>
      </c>
      <c r="Q16" s="128"/>
      <c r="R16" s="104"/>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6"/>
      <c r="AU16" s="92"/>
      <c r="AV16" s="92"/>
      <c r="AW16" s="92"/>
    </row>
    <row r="17" spans="2:18" ht="17.25" customHeight="1" x14ac:dyDescent="0.25">
      <c r="B17" s="107"/>
      <c r="C17" s="101"/>
      <c r="D17" s="101"/>
      <c r="E17" s="101"/>
      <c r="F17" s="108" t="s">
        <v>73</v>
      </c>
      <c r="G17" s="108"/>
      <c r="H17" s="108"/>
      <c r="I17" s="109">
        <f>+'01'!C8</f>
        <v>11612597</v>
      </c>
      <c r="J17" s="109"/>
      <c r="K17" s="109"/>
      <c r="L17" s="109"/>
      <c r="M17" s="101"/>
      <c r="N17" s="101"/>
      <c r="O17" s="101"/>
      <c r="P17" s="131"/>
      <c r="Q17" s="101"/>
      <c r="R17" s="102"/>
    </row>
    <row r="18" spans="2:18" ht="17.25" customHeight="1" x14ac:dyDescent="0.25">
      <c r="B18" s="110"/>
      <c r="C18" s="128"/>
      <c r="D18" s="128"/>
      <c r="E18" s="128"/>
      <c r="F18" s="105" t="s">
        <v>74</v>
      </c>
      <c r="G18" s="129"/>
      <c r="H18" s="129"/>
      <c r="I18" s="130">
        <f>+'01'!C15</f>
        <v>18420</v>
      </c>
      <c r="J18" s="129"/>
      <c r="K18" s="132"/>
      <c r="L18" s="129"/>
      <c r="M18" s="128"/>
      <c r="N18" s="128"/>
      <c r="O18" s="128"/>
      <c r="P18" s="128"/>
      <c r="Q18" s="128"/>
      <c r="R18" s="104"/>
    </row>
    <row r="19" spans="2:18" ht="17.25" customHeight="1" x14ac:dyDescent="0.25">
      <c r="B19" s="110"/>
      <c r="C19" s="128"/>
      <c r="D19" s="128"/>
      <c r="E19" s="128"/>
      <c r="F19" s="105" t="s">
        <v>159</v>
      </c>
      <c r="G19" s="129"/>
      <c r="H19" s="129"/>
      <c r="I19" s="130">
        <f>+'01'!C14</f>
        <v>10400000</v>
      </c>
      <c r="J19" s="129"/>
      <c r="K19" s="132"/>
      <c r="L19" s="129"/>
      <c r="M19" s="128"/>
      <c r="N19" s="128"/>
      <c r="O19" s="128"/>
      <c r="P19" s="128"/>
      <c r="Q19" s="128"/>
      <c r="R19" s="104"/>
    </row>
    <row r="20" spans="2:18" ht="17.25" customHeight="1" x14ac:dyDescent="0.25">
      <c r="B20" s="110"/>
      <c r="C20" s="128"/>
      <c r="D20" s="128"/>
      <c r="E20" s="128"/>
      <c r="F20" s="105" t="s">
        <v>75</v>
      </c>
      <c r="G20" s="129"/>
      <c r="H20" s="129"/>
      <c r="I20" s="130"/>
      <c r="J20" s="129"/>
      <c r="K20" s="132"/>
      <c r="L20" s="129"/>
      <c r="M20" s="128"/>
      <c r="N20" s="128"/>
      <c r="O20" s="128"/>
      <c r="P20" s="128"/>
      <c r="Q20" s="128"/>
      <c r="R20" s="104"/>
    </row>
    <row r="21" spans="2:18" ht="17.25" customHeight="1" x14ac:dyDescent="0.25">
      <c r="B21" s="111"/>
      <c r="C21" s="112"/>
      <c r="D21" s="112"/>
      <c r="E21" s="112"/>
      <c r="F21" s="113" t="s">
        <v>76</v>
      </c>
      <c r="G21" s="113"/>
      <c r="H21" s="113"/>
      <c r="I21" s="153">
        <f>+SUM(K7:K16)-I18-I19+I17</f>
        <v>11339792.798399271</v>
      </c>
      <c r="J21" s="153">
        <f>SUM(J7:J20)</f>
        <v>10177775</v>
      </c>
      <c r="K21" s="153">
        <f>SUM(K7:K20)</f>
        <v>10145615.798399271</v>
      </c>
      <c r="L21" s="153">
        <f>SUM(L7:L20)</f>
        <v>14321363</v>
      </c>
      <c r="M21" s="112"/>
      <c r="N21" s="112"/>
      <c r="O21" s="112"/>
      <c r="P21" s="154">
        <v>1</v>
      </c>
      <c r="Q21" s="112"/>
      <c r="R21" s="114"/>
    </row>
    <row r="22" spans="2:18" x14ac:dyDescent="0.25">
      <c r="K22" s="125"/>
    </row>
    <row r="23" spans="2:18" x14ac:dyDescent="0.25">
      <c r="I23" s="152"/>
      <c r="K23" s="151"/>
    </row>
  </sheetData>
  <mergeCells count="4">
    <mergeCell ref="B2:R2"/>
    <mergeCell ref="B3:R3"/>
    <mergeCell ref="B4:R4"/>
    <mergeCell ref="B5:R5"/>
  </mergeCells>
  <hyperlinks>
    <hyperlink ref="A1" location="INDICE!A1" display="INDICE" xr:uid="{75911643-DC3D-4121-B4E2-AF1F396436B5}"/>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Rez/RHP9Pox5/B0w+zuus2bJ3+ox9DuBbLRn/R4zQUo=</DigestValue>
    </Reference>
    <Reference Type="http://www.w3.org/2000/09/xmldsig#Object" URI="#idOfficeObject">
      <DigestMethod Algorithm="http://www.w3.org/2001/04/xmlenc#sha256"/>
      <DigestValue>KodPDRGbX5OuO6pzj7GmdgfQuCmIFkzeU/v/ToA6Vus=</DigestValue>
    </Reference>
    <Reference Type="http://uri.etsi.org/01903#SignedProperties" URI="#idSignedProperties">
      <Transforms>
        <Transform Algorithm="http://www.w3.org/TR/2001/REC-xml-c14n-20010315"/>
      </Transforms>
      <DigestMethod Algorithm="http://www.w3.org/2001/04/xmlenc#sha256"/>
      <DigestValue>q6EIqkAxV31LAmiLMmkBc/MKJq5b5lrAMGnmKbva2EE=</DigestValue>
    </Reference>
  </SignedInfo>
  <SignatureValue>flaYR7RsawtbqffoDieidPMrLcJHRh+UKuFEPR+kHOsPpEFlk8l2y6GhDgScvNYQ+K+piJVyB9+w
1bPR/GAFP3cNM9LczhTyp3inmE9pXPJDAwb7VrBQBrvRlaEaesCKMj6ecicRjBbxhHMw3nYJ1bti
A1q7DUgrw10Tt5M52m6/42pR4tBUBFURSMCGcN7zQarHYOFZdRg7lEWaRIxlvK5V5JLHxLMoGeoZ
zlDuYB/TBmuMdTiczqv7jt/HfuAtpIJU0hBuaWA/gS8zB9B9kulI6/9Jq6l85aVSjHNYJpU9Jsll
w2muGyRmHMCfSkt7H9z0vMM0oNvgy3NdvMvvJA==</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qYPKYeIL32gvDrhifMJSmoTWrBfBuGNmaMJtnUT+q7s=</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OdKsLQWRxs62GkJIUNsjBfg2ECFd4qKCVAByDSh/EME=</DigestValue>
      </Reference>
      <Reference URI="/xl/styles.xml?ContentType=application/vnd.openxmlformats-officedocument.spreadsheetml.styles+xml">
        <DigestMethod Algorithm="http://www.w3.org/2001/04/xmlenc#sha256"/>
        <DigestValue>OHdXkwem8GzgBFlKaxnmG8ZgzEdhoKAiU0yKTmDsiAI=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rcalyHdHtVLYIFLVTTJ5QA42NDPmXQ2VRIrVbLb0bJM=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OH2j2oigtE5pgMn831Mm95hyu7dFFEpa2WJc3Y4ltAw=</DigestValue>
      </Reference>
      <Reference URI="/xl/worksheets/sheet2.xml?ContentType=application/vnd.openxmlformats-officedocument.spreadsheetml.worksheet+xml">
        <DigestMethod Algorithm="http://www.w3.org/2001/04/xmlenc#sha256"/>
        <DigestValue>5p3gYgGiu8I2TioUkclC0gv11ui8cQwuKbvZEF9qwrY=</DigestValue>
      </Reference>
      <Reference URI="/xl/worksheets/sheet3.xml?ContentType=application/vnd.openxmlformats-officedocument.spreadsheetml.worksheet+xml">
        <DigestMethod Algorithm="http://www.w3.org/2001/04/xmlenc#sha256"/>
        <DigestValue>nZK/P5sY7Ao8yYOeOvJiyVoIdJWoCxZJ4zeWDPe1N34=</DigestValue>
      </Reference>
      <Reference URI="/xl/worksheets/sheet4.xml?ContentType=application/vnd.openxmlformats-officedocument.spreadsheetml.worksheet+xml">
        <DigestMethod Algorithm="http://www.w3.org/2001/04/xmlenc#sha256"/>
        <DigestValue>+oNDvsIXoBTprFV75yVYrwyU6Qh2xBA3RpVQ9RLnAjE=</DigestValue>
      </Reference>
      <Reference URI="/xl/worksheets/sheet5.xml?ContentType=application/vnd.openxmlformats-officedocument.spreadsheetml.worksheet+xml">
        <DigestMethod Algorithm="http://www.w3.org/2001/04/xmlenc#sha256"/>
        <DigestValue>Z/C59fwXohyIccKSiDXn67xIY4ECs64/y2HccFPf5/M=</DigestValue>
      </Reference>
      <Reference URI="/xl/worksheets/sheet6.xml?ContentType=application/vnd.openxmlformats-officedocument.spreadsheetml.worksheet+xml">
        <DigestMethod Algorithm="http://www.w3.org/2001/04/xmlenc#sha256"/>
        <DigestValue>gdooEniVLeC2SNo3+Ssbnm/0LcPIsXPmWzPODCVn29A=</DigestValue>
      </Reference>
      <Reference URI="/xl/worksheets/sheet7.xml?ContentType=application/vnd.openxmlformats-officedocument.spreadsheetml.worksheet+xml">
        <DigestMethod Algorithm="http://www.w3.org/2001/04/xmlenc#sha256"/>
        <DigestValue>n8ldeU+Klng0z0TD7GpPrx+4wV/fn4krTrmOWkRQMyo=</DigestValue>
      </Reference>
      <Reference URI="/xl/worksheets/sheet8.xml?ContentType=application/vnd.openxmlformats-officedocument.spreadsheetml.worksheet+xml">
        <DigestMethod Algorithm="http://www.w3.org/2001/04/xmlenc#sha256"/>
        <DigestValue>FEspctDSE7hDiWiDmZlXVbyrvWBxZD/PmyLWdT42+I8=</DigestValue>
      </Reference>
    </Manifest>
    <SignatureProperties>
      <SignatureProperty Id="idSignatureTime" Target="#idPackageSignature">
        <mdssi:SignatureTime xmlns:mdssi="http://schemas.openxmlformats.org/package/2006/digital-signature">
          <mdssi:Format>YYYY-MM-DDThh:mm:ssTZD</mdssi:Format>
          <mdssi:Value>2022-06-01T19:29:22Z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2022-06-01T19:29:22Z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+OxQ3xR/Nm/Ze46xtJWpty2QG+LN1mbLRUNGyE3FLuA=</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r3lqxBZTxkRR4n8Je3lZarPJqtdX0gjeqREUSmbqhL4=</DigestValue>
    </Reference>
  </SignedInfo>
  <SignatureValue>hCxQ4+4aMk7QZ1os/tWKEuaBE8RNpvJZ/bMk4RlPHCcN+RgVICCqlHLdmEK8hqK4aSlUxxffgLAa
xjXVw8WgionwaGu0ZAuziIz0uXZvZONP/DdTTsUdIedm1z4RVfd422iIH6Puvqn24UJ2FZtIkc1y
3SW3+6iOSLXXd1O4X8+653nsy3YUn3uKDOEWj/QsM1ZHX3ELEHmJanror+tSK9J8yvP6qtfge4HU
LYyLfISthGj/r1CARdfrOuPCNOiIPhL/Qcy2++AxdDMEAPdqlBwSw2WYtZoiIH4kEQ7VW4MADMK7
qvPm9CloSjeaQRlzGxAZkYwvQjbetPJxeiiJ+Q==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qYPKYeIL32gvDrhifMJSmoTWrBfBuGNmaMJtnUT+q7s=</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OdKsLQWRxs62GkJIUNsjBfg2ECFd4qKCVAByDSh/EME=</DigestValue>
      </Reference>
      <Reference URI="/xl/styles.xml?ContentType=application/vnd.openxmlformats-officedocument.spreadsheetml.styles+xml">
        <DigestMethod Algorithm="http://www.w3.org/2001/04/xmlenc#sha256"/>
        <DigestValue>OHdXkwem8GzgBFlKaxnmG8ZgzEdhoKAiU0yKTmDsiAI=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rcalyHdHtVLYIFLVTTJ5QA42NDPmXQ2VRIrVbLb0bJM=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OH2j2oigtE5pgMn831Mm95hyu7dFFEpa2WJc3Y4ltAw=</DigestValue>
      </Reference>
      <Reference URI="/xl/worksheets/sheet2.xml?ContentType=application/vnd.openxmlformats-officedocument.spreadsheetml.worksheet+xml">
        <DigestMethod Algorithm="http://www.w3.org/2001/04/xmlenc#sha256"/>
        <DigestValue>5p3gYgGiu8I2TioUkclC0gv11ui8cQwuKbvZEF9qwrY=</DigestValue>
      </Reference>
      <Reference URI="/xl/worksheets/sheet3.xml?ContentType=application/vnd.openxmlformats-officedocument.spreadsheetml.worksheet+xml">
        <DigestMethod Algorithm="http://www.w3.org/2001/04/xmlenc#sha256"/>
        <DigestValue>nZK/P5sY7Ao8yYOeOvJiyVoIdJWoCxZJ4zeWDPe1N34=</DigestValue>
      </Reference>
      <Reference URI="/xl/worksheets/sheet4.xml?ContentType=application/vnd.openxmlformats-officedocument.spreadsheetml.worksheet+xml">
        <DigestMethod Algorithm="http://www.w3.org/2001/04/xmlenc#sha256"/>
        <DigestValue>+oNDvsIXoBTprFV75yVYrwyU6Qh2xBA3RpVQ9RLnAjE=</DigestValue>
      </Reference>
      <Reference URI="/xl/worksheets/sheet5.xml?ContentType=application/vnd.openxmlformats-officedocument.spreadsheetml.worksheet+xml">
        <DigestMethod Algorithm="http://www.w3.org/2001/04/xmlenc#sha256"/>
        <DigestValue>Z/C59fwXohyIccKSiDXn67xIY4ECs64/y2HccFPf5/M=</DigestValue>
      </Reference>
      <Reference URI="/xl/worksheets/sheet6.xml?ContentType=application/vnd.openxmlformats-officedocument.spreadsheetml.worksheet+xml">
        <DigestMethod Algorithm="http://www.w3.org/2001/04/xmlenc#sha256"/>
        <DigestValue>gdooEniVLeC2SNo3+Ssbnm/0LcPIsXPmWzPODCVn29A=</DigestValue>
      </Reference>
      <Reference URI="/xl/worksheets/sheet7.xml?ContentType=application/vnd.openxmlformats-officedocument.spreadsheetml.worksheet+xml">
        <DigestMethod Algorithm="http://www.w3.org/2001/04/xmlenc#sha256"/>
        <DigestValue>n8ldeU+Klng0z0TD7GpPrx+4wV/fn4krTrmOWkRQMyo=</DigestValue>
      </Reference>
      <Reference URI="/xl/worksheets/sheet8.xml?ContentType=application/vnd.openxmlformats-officedocument.spreadsheetml.worksheet+xml">
        <DigestMethod Algorithm="http://www.w3.org/2001/04/xmlenc#sha256"/>
        <DigestValue>FEspctDSE7hDiWiDmZlXVbyrvWBxZD/PmyLWdT42+I8=</DigestValue>
      </Reference>
    </Manifest>
    <SignatureProperties>
      <SignatureProperty Id="idSignatureTime" Target="#idPackageSignature">
        <mdssi:SignatureTime xmlns:mdssi="http://schemas.openxmlformats.org/package/2006/digital-signature">
          <mdssi:Format>YYYY-MM-DDThh:mm:ssTZD</mdssi:Format>
          <mdssi:Value>2022-06-01T19:34:19Z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2022-06-01T19:34:19Z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ckBJXkUAs8sPhCdK2Lwi+u0Ei9q2ot7hCLAbGgY0AG0=</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doLesED2j6Ep9RfkAziAWAk7xGpZMhOhzx1yqDqSGw8=</DigestValue>
    </Reference>
  </SignedInfo>
  <SignatureValue>tkn2jbyqQgPVtUvMLwvOMclOOIFoGU+7aNvKLcRqP+hFcPXfa7g4s6cyf69gM5avYygKgHjz6spK
1b4s1IIvD5FsIDKsHOZFqc87XQ2ykq14Czyg7aoFVxkL5ROlmk5y0K/cpAn+8yo11F2o6k7VKZNp
0GIFYd35WcKnNsYE6laLATruBi2o3MxWP4kvVf7UhoUaGWcJvWNga/h12RFvcLjlyLTo5xHct/RK
jdUpFt8w7fMyZmMjMwryO6gRjiKC/bLLLoezclqJJqEIMENtfFonf0BZczhud6dSzKbpHd1r9M2u
n/jRkX5zASFt8ODoXY4QbhK+UPEozKVq3KEv2A==</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qYPKYeIL32gvDrhifMJSmoTWrBfBuGNmaMJtnUT+q7s=</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OdKsLQWRxs62GkJIUNsjBfg2ECFd4qKCVAByDSh/EME=</DigestValue>
      </Reference>
      <Reference URI="/xl/styles.xml?ContentType=application/vnd.openxmlformats-officedocument.spreadsheetml.styles+xml">
        <DigestMethod Algorithm="http://www.w3.org/2001/04/xmlenc#sha256"/>
        <DigestValue>OHdXkwem8GzgBFlKaxnmG8ZgzEdhoKAiU0yKTmDsiAI=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rcalyHdHtVLYIFLVTTJ5QA42NDPmXQ2VRIrVbLb0bJM=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OH2j2oigtE5pgMn831Mm95hyu7dFFEpa2WJc3Y4ltAw=</DigestValue>
      </Reference>
      <Reference URI="/xl/worksheets/sheet2.xml?ContentType=application/vnd.openxmlformats-officedocument.spreadsheetml.worksheet+xml">
        <DigestMethod Algorithm="http://www.w3.org/2001/04/xmlenc#sha256"/>
        <DigestValue>5p3gYgGiu8I2TioUkclC0gv11ui8cQwuKbvZEF9qwrY=</DigestValue>
      </Reference>
      <Reference URI="/xl/worksheets/sheet3.xml?ContentType=application/vnd.openxmlformats-officedocument.spreadsheetml.worksheet+xml">
        <DigestMethod Algorithm="http://www.w3.org/2001/04/xmlenc#sha256"/>
        <DigestValue>nZK/P5sY7Ao8yYOeOvJiyVoIdJWoCxZJ4zeWDPe1N34=</DigestValue>
      </Reference>
      <Reference URI="/xl/worksheets/sheet4.xml?ContentType=application/vnd.openxmlformats-officedocument.spreadsheetml.worksheet+xml">
        <DigestMethod Algorithm="http://www.w3.org/2001/04/xmlenc#sha256"/>
        <DigestValue>+oNDvsIXoBTprFV75yVYrwyU6Qh2xBA3RpVQ9RLnAjE=</DigestValue>
      </Reference>
      <Reference URI="/xl/worksheets/sheet5.xml?ContentType=application/vnd.openxmlformats-officedocument.spreadsheetml.worksheet+xml">
        <DigestMethod Algorithm="http://www.w3.org/2001/04/xmlenc#sha256"/>
        <DigestValue>Z/C59fwXohyIccKSiDXn67xIY4ECs64/y2HccFPf5/M=</DigestValue>
      </Reference>
      <Reference URI="/xl/worksheets/sheet6.xml?ContentType=application/vnd.openxmlformats-officedocument.spreadsheetml.worksheet+xml">
        <DigestMethod Algorithm="http://www.w3.org/2001/04/xmlenc#sha256"/>
        <DigestValue>gdooEniVLeC2SNo3+Ssbnm/0LcPIsXPmWzPODCVn29A=</DigestValue>
      </Reference>
      <Reference URI="/xl/worksheets/sheet7.xml?ContentType=application/vnd.openxmlformats-officedocument.spreadsheetml.worksheet+xml">
        <DigestMethod Algorithm="http://www.w3.org/2001/04/xmlenc#sha256"/>
        <DigestValue>n8ldeU+Klng0z0TD7GpPrx+4wV/fn4krTrmOWkRQMyo=</DigestValue>
      </Reference>
      <Reference URI="/xl/worksheets/sheet8.xml?ContentType=application/vnd.openxmlformats-officedocument.spreadsheetml.worksheet+xml">
        <DigestMethod Algorithm="http://www.w3.org/2001/04/xmlenc#sha256"/>
        <DigestValue>FEspctDSE7hDiWiDmZlXVbyrvWBxZD/PmyLWdT42+I8=</DigestValue>
      </Reference>
    </Manifest>
    <SignatureProperties>
      <SignatureProperty Id="idSignatureTime" Target="#idPackageSignature">
        <mdssi:SignatureTime xmlns:mdssi="http://schemas.openxmlformats.org/package/2006/digital-signature">
          <mdssi:Format>YYYY-MM-DDThh:mm:ssTZD</mdssi:Format>
          <mdssi:Value>2022-06-01T19:47:48Z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2022-06-01T19:47:48Z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CARATULA</vt:lpstr>
      <vt:lpstr>INDICE</vt:lpstr>
      <vt:lpstr>01</vt:lpstr>
      <vt:lpstr>02</vt:lpstr>
      <vt:lpstr>03</vt:lpstr>
      <vt:lpstr>04</vt:lpstr>
      <vt:lpstr>05</vt:lpstr>
      <vt:lpstr>06</vt:lpstr>
      <vt:lpstr>'05'!OLE_LINK2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2022-06-01T19:28:43Z</dcterms:modified>
</cp:coreProperties>
</file>