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8.xml" ContentType="application/vnd.openxmlformats-officedocument.drawing+xml"/>
  <Override PartName="/xl/drawings/drawing1.xml" ContentType="application/vnd.openxmlformats-officedocument.drawing+xml"/>
  <Override PartName="/xl/drawings/drawing9.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worksheets/sheet14.xml" ContentType="application/vnd.openxmlformats-officedocument.spreadsheetml.worksheet+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hidePivotFieldList="1"/>
  <mc:AlternateContent xmlns:mc="http://schemas.openxmlformats.org/markup-compatibility/2006">
    <mc:Choice Requires="x15">
      <x15ac:absPath xmlns:x15ac="http://schemas.microsoft.com/office/spreadsheetml/2010/11/ac" url="https://bnbcorpy-my.sharepoint.com/personal/aacosta_bnbcorp_com_py/Documents/Escritorio/"/>
    </mc:Choice>
  </mc:AlternateContent>
  <xr:revisionPtr revIDLastSave="0" documentId="10_ncr:200_{5B890381-7E35-464A-9565-D80254EDC333}" xr6:coauthVersionLast="47" xr6:coauthVersionMax="47" xr10:uidLastSave="{00000000-0000-0000-0000-000000000000}"/>
  <bookViews>
    <workbookView xWindow="-110" yWindow="-110" windowWidth="19420" windowHeight="11500" tabRatio="951" firstSheet="2" activeTab="4" xr2:uid="{00000000-000D-0000-FFFF-FFFF00000000}"/>
  </bookViews>
  <sheets>
    <sheet name="BG (2)" sheetId="33" state="hidden" r:id="rId1"/>
    <sheet name="ER (2)" sheetId="34" state="hidden" r:id="rId2"/>
    <sheet name="INDICE" sheetId="12" r:id="rId3"/>
    <sheet name="BG 2021" sheetId="24" state="hidden" r:id="rId4"/>
    <sheet name="ACTIVO NETO" sheetId="3" r:id="rId5"/>
    <sheet name="ESTADO DE INGRESOS Y EGRESOS" sheetId="4" r:id="rId6"/>
    <sheet name="FLUJO DE EFECTIVO" sheetId="5" r:id="rId7"/>
    <sheet name="CA EF" sheetId="6" state="hidden" r:id="rId8"/>
    <sheet name="VARIACION DEL ACTIVO NETO" sheetId="7" r:id="rId9"/>
    <sheet name="Nota 1 a Nota 3.5" sheetId="8" r:id="rId10"/>
    <sheet name="Clasificación" sheetId="25" state="hidden" r:id="rId11"/>
    <sheet name="Nota 3.6 a Nota 4.1" sheetId="30" r:id="rId12"/>
    <sheet name="Nota 4.2 a Nota 4.5" sheetId="31" r:id="rId13"/>
    <sheet name="Nota 5 a Nota 8" sheetId="27" r:id="rId14"/>
    <sheet name="Nota 9" sheetId="35" r:id="rId15"/>
    <sheet name="auxiliar inversiones" sheetId="36" state="hidden" r:id="rId16"/>
  </sheets>
  <definedNames>
    <definedName name="\a" localSheetId="9">#REF!</definedName>
    <definedName name="\a" localSheetId="11">#REF!</definedName>
    <definedName name="\a" localSheetId="12">#REF!</definedName>
    <definedName name="\a" localSheetId="13">#REF!</definedName>
    <definedName name="\a">#REF!</definedName>
    <definedName name="_____DAT23" localSheetId="9">#REF!</definedName>
    <definedName name="_____DAT23" localSheetId="11">#REF!</definedName>
    <definedName name="_____DAT23" localSheetId="12">#REF!</definedName>
    <definedName name="_____DAT23" localSheetId="13">#REF!</definedName>
    <definedName name="_____DAT23">#REF!</definedName>
    <definedName name="_____DAT24" localSheetId="9">#REF!</definedName>
    <definedName name="_____DAT24" localSheetId="11">#REF!</definedName>
    <definedName name="_____DAT24" localSheetId="12">#REF!</definedName>
    <definedName name="_____DAT24" localSheetId="13">#REF!</definedName>
    <definedName name="_____DAT24">#REF!</definedName>
    <definedName name="____DAT23">#REF!</definedName>
    <definedName name="____DAT24">#REF!</definedName>
    <definedName name="___DAT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2">#REF!</definedName>
    <definedName name="___DAT23">#REF!</definedName>
    <definedName name="___DAT24">#REF!</definedName>
    <definedName name="___DAT3">#REF!</definedName>
    <definedName name="___DAT4">#REF!</definedName>
    <definedName name="___DAT5">#REF!</definedName>
    <definedName name="___DAT6">#REF!</definedName>
    <definedName name="___DAT7">#REF!</definedName>
    <definedName name="___DAT8">#REF!</definedName>
    <definedName name="__DAT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2">#REF!</definedName>
    <definedName name="__DAT23" localSheetId="8">#REF!</definedName>
    <definedName name="__DAT23">#REF!</definedName>
    <definedName name="__DAT24" localSheetId="8">#REF!</definedName>
    <definedName name="__DAT24">#REF!</definedName>
    <definedName name="__DAT3">#REF!</definedName>
    <definedName name="__DAT4">#REF!</definedName>
    <definedName name="__DAT5">#REF!</definedName>
    <definedName name="__DAT6">#REF!</definedName>
    <definedName name="__DAT7">#REF!</definedName>
    <definedName name="__DAT8">#REF!</definedName>
    <definedName name="__RSE1">#REF!</definedName>
    <definedName name="__RSE2">#REF!</definedName>
    <definedName name="_DAT1">#REF!</definedName>
    <definedName name="_DAT12">#REF!</definedName>
    <definedName name="_DAT13" localSheetId="8">#REF!</definedName>
    <definedName name="_DAT13">#REF!</definedName>
    <definedName name="_DAT14" localSheetId="8">#REF!</definedName>
    <definedName name="_DAT14">#REF!</definedName>
    <definedName name="_DAT15">#REF!</definedName>
    <definedName name="_DAT16">#REF!</definedName>
    <definedName name="_DAT17" localSheetId="8">#REF!</definedName>
    <definedName name="_DAT17">#REF!</definedName>
    <definedName name="_DAT18" localSheetId="8">#REF!</definedName>
    <definedName name="_DAT18">#REF!</definedName>
    <definedName name="_DAT19" localSheetId="8">#REF!</definedName>
    <definedName name="_DAT19">#REF!</definedName>
    <definedName name="_DAT2">#REF!</definedName>
    <definedName name="_DAT20" localSheetId="8">#REF!</definedName>
    <definedName name="_DAT20">#REF!</definedName>
    <definedName name="_DAT22" localSheetId="8">#REF!</definedName>
    <definedName name="_DAT22">#REF!</definedName>
    <definedName name="_DAT23" localSheetId="8">#REF!</definedName>
    <definedName name="_DAT23">#REF!</definedName>
    <definedName name="_DAT24" localSheetId="8">#REF!</definedName>
    <definedName name="_DAT24">#REF!</definedName>
    <definedName name="_DAT3" localSheetId="8">#REF!</definedName>
    <definedName name="_DAT3">#REF!</definedName>
    <definedName name="_DAT4" localSheetId="8">#REF!</definedName>
    <definedName name="_DAT4">#REF!</definedName>
    <definedName name="_DAT5" localSheetId="8">#REF!</definedName>
    <definedName name="_DAT5">#REF!</definedName>
    <definedName name="_DAT6">#REF!</definedName>
    <definedName name="_DAT7">#REF!</definedName>
    <definedName name="_DAT8">#REF!</definedName>
    <definedName name="_xlnm._FilterDatabase" localSheetId="3" hidden="1">'BG 2021'!$A$5:$WVI$42</definedName>
    <definedName name="_xlnm._FilterDatabase" localSheetId="10" hidden="1">Clasificación!$A$4:$H$61</definedName>
    <definedName name="_xlnm._FilterDatabase" localSheetId="11" hidden="1">'Nota 3.6 a Nota 4.1'!#REF!</definedName>
    <definedName name="_xlnm._FilterDatabase" localSheetId="12" hidden="1">'Nota 4.2 a Nota 4.5'!#REF!</definedName>
    <definedName name="_xlnm._FilterDatabase" localSheetId="13" hidden="1">'Nota 5 a Nota 8'!#REF!</definedName>
    <definedName name="_Key1" localSheetId="8" hidden="1">#REF!</definedName>
    <definedName name="_Key1" hidden="1">#REF!</definedName>
    <definedName name="_Key2" localSheetId="8" hidden="1">#REF!</definedName>
    <definedName name="_Key2" hidden="1">#REF!</definedName>
    <definedName name="_Order1" hidden="1">255</definedName>
    <definedName name="_Order2" hidden="1">255</definedName>
    <definedName name="_Parse_In" localSheetId="8" hidden="1">#REF!</definedName>
    <definedName name="_Parse_In" hidden="1">#REF!</definedName>
    <definedName name="_Parse_Out" localSheetId="8" hidden="1">#REF!</definedName>
    <definedName name="_Parse_Out" hidden="1">#REF!</definedName>
    <definedName name="_RSE1">#REF!</definedName>
    <definedName name="_RSE2">#REF!</definedName>
    <definedName name="_TPy530231">#REF!</definedName>
    <definedName name="a" localSheetId="3" hidden="1">{#N/A,#N/A,FALSE,"Aging Summary";#N/A,#N/A,FALSE,"Ratio Analysis";#N/A,#N/A,FALSE,"Test 120 Day Accts";#N/A,#N/A,FALSE,"Tickmarks"}</definedName>
    <definedName name="a" localSheetId="10" hidden="1">{#N/A,#N/A,FALSE,"Aging Summary";#N/A,#N/A,FALSE,"Ratio Analysis";#N/A,#N/A,FALSE,"Test 120 Day Accts";#N/A,#N/A,FALSE,"Tickmarks"}</definedName>
    <definedName name="a" localSheetId="5" hidden="1">{#N/A,#N/A,FALSE,"Aging Summary";#N/A,#N/A,FALSE,"Ratio Analysis";#N/A,#N/A,FALSE,"Test 120 Day Accts";#N/A,#N/A,FALSE,"Tickmarks"}</definedName>
    <definedName name="a" localSheetId="6" hidden="1">{#N/A,#N/A,FALSE,"Aging Summary";#N/A,#N/A,FALSE,"Ratio Analysis";#N/A,#N/A,FALSE,"Test 120 Day Accts";#N/A,#N/A,FALSE,"Tickmarks"}</definedName>
    <definedName name="a" localSheetId="9" hidden="1">{#N/A,#N/A,FALSE,"Aging Summary";#N/A,#N/A,FALSE,"Ratio Analysis";#N/A,#N/A,FALSE,"Test 120 Day Accts";#N/A,#N/A,FALSE,"Tickmarks"}</definedName>
    <definedName name="a" localSheetId="11" hidden="1">{#N/A,#N/A,FALSE,"Aging Summary";#N/A,#N/A,FALSE,"Ratio Analysis";#N/A,#N/A,FALSE,"Test 120 Day Accts";#N/A,#N/A,FALSE,"Tickmarks"}</definedName>
    <definedName name="a" localSheetId="12" hidden="1">{#N/A,#N/A,FALSE,"Aging Summary";#N/A,#N/A,FALSE,"Ratio Analysis";#N/A,#N/A,FALSE,"Test 120 Day Accts";#N/A,#N/A,FALSE,"Tickmarks"}</definedName>
    <definedName name="a" localSheetId="13" hidden="1">{#N/A,#N/A,FALSE,"Aging Summary";#N/A,#N/A,FALSE,"Ratio Analysis";#N/A,#N/A,FALSE,"Test 120 Day Accts";#N/A,#N/A,FALSE,"Tickmarks"}</definedName>
    <definedName name="A" localSheetId="8">#REF!</definedName>
    <definedName name="a" hidden="1">{#N/A,#N/A,FALSE,"Aging Summary";#N/A,#N/A,FALSE,"Ratio Analysis";#N/A,#N/A,FALSE,"Test 120 Day Accts";#N/A,#N/A,FALSE,"Tickmarks"}</definedName>
    <definedName name="A_impresión_IM" localSheetId="8">#REF!</definedName>
    <definedName name="A_impresión_IM">#REF!</definedName>
    <definedName name="aakdkadk" hidden="1">#REF!</definedName>
    <definedName name="Acceso_Ganado">#REF!</definedName>
    <definedName name="acctascomb">#REF!</definedName>
    <definedName name="acctashold1">#REF!</definedName>
    <definedName name="acctashold2">#REF!</definedName>
    <definedName name="acctasnorte">#REF!</definedName>
    <definedName name="acctassur">#REF!</definedName>
    <definedName name="ADV_PROM" localSheetId="8">#REF!</definedName>
    <definedName name="ADV_PROM">#REF!</definedName>
    <definedName name="APSUMMARY">#REF!</definedName>
    <definedName name="AR_Balance">#REF!</definedName>
    <definedName name="ARA_Threshold">#REF!</definedName>
    <definedName name="_xlnm.Print_Area" localSheetId="4">'ACTIVO NETO'!$A$5:$F$36</definedName>
    <definedName name="_xlnm.Print_Area" localSheetId="5">'ESTADO DE INGRESOS Y EGRESOS'!$A$5:$G$33</definedName>
    <definedName name="_xlnm.Print_Area" localSheetId="6">'FLUJO DE EFECTIVO'!$A$5:$F$36</definedName>
    <definedName name="_xlnm.Print_Area" localSheetId="9">'Nota 1 a Nota 3.5'!$B$7:$N$84</definedName>
    <definedName name="_xlnm.Print_Area" localSheetId="11">'Nota 3.6 a Nota 4.1'!$A$5:$F$46</definedName>
    <definedName name="_xlnm.Print_Area" localSheetId="12">'Nota 4.2 a Nota 4.5'!$A$10:$J$30</definedName>
    <definedName name="_xlnm.Print_Area" localSheetId="13">'Nota 5 a Nota 8'!$A$10:$J$27</definedName>
    <definedName name="_xlnm.Print_Area" localSheetId="8">'VARIACION DEL ACTIVO NETO'!$B$6:$K$25</definedName>
    <definedName name="Area_de_impresión2" localSheetId="9">#REF!</definedName>
    <definedName name="Area_de_impresión2" localSheetId="11">#REF!</definedName>
    <definedName name="Area_de_impresión2" localSheetId="12">#REF!</definedName>
    <definedName name="Area_de_impresión2" localSheetId="13">#REF!</definedName>
    <definedName name="Area_de_impresión2" localSheetId="8">#REF!</definedName>
    <definedName name="Area_de_impresión2">#REF!</definedName>
    <definedName name="Area_de_impresión3" localSheetId="8">#REF!</definedName>
    <definedName name="Area_de_impresión3">#REF!</definedName>
    <definedName name="ARGENTINA" localSheetId="8">#REF!</definedName>
    <definedName name="ARGENTINA">#REF!</definedName>
    <definedName name="ARP_Threshold">#REF!</definedName>
    <definedName name="Array">#REF!</definedName>
    <definedName name="AS2DocOpenMode" hidden="1">"AS2DocumentEdit"</definedName>
    <definedName name="AS2HasNoAutoHeaderFooter" hidden="1">" "</definedName>
    <definedName name="AS2ReportLS" hidden="1">1</definedName>
    <definedName name="AS2StaticLS" localSheetId="8" hidden="1">#REF!</definedName>
    <definedName name="AS2StaticLS" hidden="1">#REF!</definedName>
    <definedName name="AS2SyncStepLS" hidden="1">0</definedName>
    <definedName name="AS2TickmarkLS" localSheetId="8" hidden="1">#REF!</definedName>
    <definedName name="AS2TickmarkLS" hidden="1">#REF!</definedName>
    <definedName name="AS2VersionLS" hidden="1">300</definedName>
    <definedName name="assssssssssssssssssssssssssssssssssssssssss" hidden="1">#REF!</definedName>
    <definedName name="B" localSheetId="8">#REF!</definedName>
    <definedName name="B">#REF!</definedName>
    <definedName name="_xlnm.Database" localSheetId="8">#REF!</definedName>
    <definedName name="_xlnm.Database">#REF!</definedName>
    <definedName name="basemeta" localSheetId="8">#REF!</definedName>
    <definedName name="basemeta">#REF!</definedName>
    <definedName name="basenueva" localSheetId="8">#REF!</definedName>
    <definedName name="basenueva">#REF!</definedName>
    <definedName name="BB">#REF!</definedName>
    <definedName name="BCDE" localSheetId="3" hidden="1">{#N/A,#N/A,FALSE,"Aging Summary";#N/A,#N/A,FALSE,"Ratio Analysis";#N/A,#N/A,FALSE,"Test 120 Day Accts";#N/A,#N/A,FALSE,"Tickmarks"}</definedName>
    <definedName name="BCDE" localSheetId="10" hidden="1">{#N/A,#N/A,FALSE,"Aging Summary";#N/A,#N/A,FALSE,"Ratio Analysis";#N/A,#N/A,FALSE,"Test 120 Day Accts";#N/A,#N/A,FALSE,"Tickmarks"}</definedName>
    <definedName name="BCDE" localSheetId="6" hidden="1">{#N/A,#N/A,FALSE,"Aging Summary";#N/A,#N/A,FALSE,"Ratio Analysis";#N/A,#N/A,FALSE,"Test 120 Day Accts";#N/A,#N/A,FALSE,"Tickmarks"}</definedName>
    <definedName name="BCDE" localSheetId="9" hidden="1">{#N/A,#N/A,FALSE,"Aging Summary";#N/A,#N/A,FALSE,"Ratio Analysis";#N/A,#N/A,FALSE,"Test 120 Day Accts";#N/A,#N/A,FALSE,"Tickmarks"}</definedName>
    <definedName name="BCDE" localSheetId="11" hidden="1">{#N/A,#N/A,FALSE,"Aging Summary";#N/A,#N/A,FALSE,"Ratio Analysis";#N/A,#N/A,FALSE,"Test 120 Day Accts";#N/A,#N/A,FALSE,"Tickmarks"}</definedName>
    <definedName name="BCDE" localSheetId="12" hidden="1">{#N/A,#N/A,FALSE,"Aging Summary";#N/A,#N/A,FALSE,"Ratio Analysis";#N/A,#N/A,FALSE,"Test 120 Day Accts";#N/A,#N/A,FALSE,"Tickmarks"}</definedName>
    <definedName name="BCDE" localSheetId="13" hidden="1">{#N/A,#N/A,FALSE,"Aging Summary";#N/A,#N/A,FALSE,"Ratio Analysis";#N/A,#N/A,FALSE,"Test 120 Day Accts";#N/A,#N/A,FALSE,"Tickmarks"}</definedName>
    <definedName name="BCDE" localSheetId="8" hidden="1">{#N/A,#N/A,FALSE,"Aging Summary";#N/A,#N/A,FALSE,"Ratio Analysis";#N/A,#N/A,FALSE,"Test 120 Day Accts";#N/A,#N/A,FALSE,"Tickmarks"}</definedName>
    <definedName name="BCDE" hidden="1">{#N/A,#N/A,FALSE,"Aging Summary";#N/A,#N/A,FALSE,"Ratio Analysis";#N/A,#N/A,FALSE,"Test 120 Day Accts";#N/A,#N/A,FALSE,"Tickmarks"}</definedName>
    <definedName name="BG_Del" hidden="1">15</definedName>
    <definedName name="BG_Ins" hidden="1">4</definedName>
    <definedName name="BG_Mod" hidden="1">6</definedName>
    <definedName name="BIHSIEJFIUDHFSKFVHJSF" hidden="1">#REF!</definedName>
    <definedName name="bjhgugydrfshdxhcfi" hidden="1">#REF!</definedName>
    <definedName name="BRASIL" localSheetId="8">#REF!</definedName>
    <definedName name="BRASIL">#REF!</definedName>
    <definedName name="bsusocomb1">#REF!</definedName>
    <definedName name="bsusonorte1">#REF!</definedName>
    <definedName name="bsusosur1">#REF!</definedName>
    <definedName name="BuiltIn_Print_Area" localSheetId="8">#REF!</definedName>
    <definedName name="BuiltIn_Print_Area">#REF!</definedName>
    <definedName name="BuiltIn_Print_Area___0___0___0___0___0" localSheetId="8">#REF!</definedName>
    <definedName name="BuiltIn_Print_Area___0___0___0___0___0">#REF!</definedName>
    <definedName name="BuiltIn_Print_Area___0___0___0___0___0___0___0___0" localSheetId="8">#REF!</definedName>
    <definedName name="BuiltIn_Print_Area___0___0___0___0___0___0___0___0">#REF!</definedName>
    <definedName name="canal" localSheetId="8">#REF!</definedName>
    <definedName name="canal">#REF!</definedName>
    <definedName name="Capitali">#REF!</definedName>
    <definedName name="CC" localSheetId="8">#REF!</definedName>
    <definedName name="CC">#REF!</definedName>
    <definedName name="cdrogtos">#REF!</definedName>
    <definedName name="cdrogtoscomb">#REF!</definedName>
    <definedName name="cdrogtoshold">#REF!</definedName>
    <definedName name="CdroGtosHYP">#REF!</definedName>
    <definedName name="cdrogtosnorte">#REF!</definedName>
    <definedName name="CdroGtosSAP">#REF!</definedName>
    <definedName name="cdrogtossur">#REF!</definedName>
    <definedName name="chart1" localSheetId="8">#REF!</definedName>
    <definedName name="chart1">#REF!</definedName>
    <definedName name="cliente" localSheetId="8">#REF!</definedName>
    <definedName name="cliente">#REF!</definedName>
    <definedName name="cliente2" localSheetId="8">#REF!</definedName>
    <definedName name="cliente2">#REF!</definedName>
    <definedName name="Clientes" localSheetId="8">#REF!</definedName>
    <definedName name="Clientes">#REF!</definedName>
    <definedName name="Clients_Population_Total" localSheetId="8">#REF!</definedName>
    <definedName name="Clients_Population_Total">#REF!</definedName>
    <definedName name="cndsuuuuuuuuuuuuuuuuuuuuuuuuuuuuuuuuuuuuuuuuuuuuuuuuuuuuu" hidden="1">#REF!</definedName>
    <definedName name="co" localSheetId="8">#REF!</definedName>
    <definedName name="co">#REF!</definedName>
    <definedName name="COMPAÑIAS" localSheetId="8">#REF!</definedName>
    <definedName name="COMPAÑIAS">#REF!</definedName>
    <definedName name="Compilacion">#REF!</definedName>
    <definedName name="complacu" localSheetId="8">#REF!</definedName>
    <definedName name="complacu">#REF!</definedName>
    <definedName name="complemes" localSheetId="8">#REF!</definedName>
    <definedName name="complemes">#REF!</definedName>
    <definedName name="Computed_Sample_Population_Total" localSheetId="8">#REF!</definedName>
    <definedName name="Computed_Sample_Population_Total">#REF!</definedName>
    <definedName name="COST_MP" localSheetId="8">#REF!</definedName>
    <definedName name="COST_MP">#REF!</definedName>
    <definedName name="crin0010">#REF!</definedName>
    <definedName name="Customer">#REF!</definedName>
    <definedName name="customerld">#REF!</definedName>
    <definedName name="CustomerPCS">#REF!</definedName>
    <definedName name="CY_Accounts_Receivable" localSheetId="8">#REF!</definedName>
    <definedName name="CY_Administration" localSheetId="8">#REF!</definedName>
    <definedName name="CY_Administration">#REF!</definedName>
    <definedName name="CY_Cash" localSheetId="8">#REF!</definedName>
    <definedName name="CY_Cash_Div_Dec" localSheetId="8">#REF!</definedName>
    <definedName name="CY_CASH_DIVIDENDS_DECLARED__per_common_share" localSheetId="8">#REF!</definedName>
    <definedName name="CY_Common_Equity" localSheetId="8">#REF!</definedName>
    <definedName name="CY_Cost_of_Sales" localSheetId="8">#REF!</definedName>
    <definedName name="CY_Current_Liabilities" localSheetId="8">#REF!</definedName>
    <definedName name="CY_Depreciation" localSheetId="8">#REF!</definedName>
    <definedName name="CY_Disc._Ops." localSheetId="8">#REF!</definedName>
    <definedName name="CY_Disc_mnth">#REF!</definedName>
    <definedName name="CY_Disc_pd">#REF!</definedName>
    <definedName name="CY_Discounts">#REF!</definedName>
    <definedName name="CY_Earnings_per_share" localSheetId="8">#REF!</definedName>
    <definedName name="CY_Extraord." localSheetId="8">#REF!</definedName>
    <definedName name="CY_Gross_Profit" localSheetId="8">#REF!</definedName>
    <definedName name="CY_INC_AFT_TAX" localSheetId="8">#REF!</definedName>
    <definedName name="CY_INC_BEF_EXTRAORD" localSheetId="8">#REF!</definedName>
    <definedName name="CY_Inc_Bef_Tax" localSheetId="8">#REF!</definedName>
    <definedName name="CY_Intangible_Assets" localSheetId="8">#REF!</definedName>
    <definedName name="CY_Intangible_Assets">#REF!</definedName>
    <definedName name="CY_Interest_Expense" localSheetId="8">#REF!</definedName>
    <definedName name="CY_Inventory" localSheetId="8">#REF!</definedName>
    <definedName name="CY_LIABIL_EQUITY" localSheetId="8">#REF!</definedName>
    <definedName name="CY_LIABIL_EQUITY">#REF!</definedName>
    <definedName name="CY_Long_term_Debt__excl_Dfd_Taxes" localSheetId="8">#REF!</definedName>
    <definedName name="CY_LT_Debt" localSheetId="8">#REF!</definedName>
    <definedName name="CY_Market_Value_of_Equity" localSheetId="8">#REF!</definedName>
    <definedName name="CY_Marketable_Sec" localSheetId="8">#REF!</definedName>
    <definedName name="CY_Marketable_Sec">#REF!</definedName>
    <definedName name="CY_NET_INCOME" localSheetId="8">#REF!</definedName>
    <definedName name="CY_NET_PROFIT">#REF!</definedName>
    <definedName name="CY_Net_Revenue" localSheetId="8">#REF!</definedName>
    <definedName name="CY_Operating_Income" localSheetId="8">#REF!</definedName>
    <definedName name="CY_Operating_Income">#REF!</definedName>
    <definedName name="CY_Other" localSheetId="8">#REF!</definedName>
    <definedName name="CY_Other">#REF!</definedName>
    <definedName name="CY_Other_Curr_Assets" localSheetId="8">#REF!</definedName>
    <definedName name="CY_Other_Curr_Assets">#REF!</definedName>
    <definedName name="CY_Other_LT_Assets" localSheetId="8">#REF!</definedName>
    <definedName name="CY_Other_LT_Assets">#REF!</definedName>
    <definedName name="CY_Other_LT_Liabilities" localSheetId="8">#REF!</definedName>
    <definedName name="CY_Other_LT_Liabilities">#REF!</definedName>
    <definedName name="CY_Preferred_Stock" localSheetId="8">#REF!</definedName>
    <definedName name="CY_Preferred_Stock">#REF!</definedName>
    <definedName name="CY_QUICK_ASSETS" localSheetId="8">#REF!</definedName>
    <definedName name="CY_Ret_mnth">#REF!</definedName>
    <definedName name="CY_Ret_pd">#REF!</definedName>
    <definedName name="CY_Retained_Earnings" localSheetId="8">#REF!</definedName>
    <definedName name="CY_Retained_Earnings">#REF!</definedName>
    <definedName name="CY_Returns">#REF!</definedName>
    <definedName name="CY_Selling" localSheetId="8">#REF!</definedName>
    <definedName name="CY_Selling">#REF!</definedName>
    <definedName name="CY_Tangible_Assets" localSheetId="8">#REF!</definedName>
    <definedName name="CY_Tangible_Assets">#REF!</definedName>
    <definedName name="CY_Tangible_Net_Worth" localSheetId="8">#REF!</definedName>
    <definedName name="CY_Taxes" localSheetId="8">#REF!</definedName>
    <definedName name="CY_TOTAL_ASSETS" localSheetId="8">#REF!</definedName>
    <definedName name="CY_TOTAL_CURR_ASSETS" localSheetId="8">#REF!</definedName>
    <definedName name="CY_TOTAL_DEBT" localSheetId="8">#REF!</definedName>
    <definedName name="CY_TOTAL_EQUITY" localSheetId="8">#REF!</definedName>
    <definedName name="CY_Trade_Payables" localSheetId="8">#REF!</definedName>
    <definedName name="CY_Weighted_Average" localSheetId="8">#REF!</definedName>
    <definedName name="CY_Working_Capital" localSheetId="8">#REF!</definedName>
    <definedName name="CY_Year_Income_Statement" localSheetId="8">#REF!</definedName>
    <definedName name="da" localSheetId="3" hidden="1">{#N/A,#N/A,FALSE,"Aging Summary";#N/A,#N/A,FALSE,"Ratio Analysis";#N/A,#N/A,FALSE,"Test 120 Day Accts";#N/A,#N/A,FALSE,"Tickmarks"}</definedName>
    <definedName name="da" localSheetId="10" hidden="1">{#N/A,#N/A,FALSE,"Aging Summary";#N/A,#N/A,FALSE,"Ratio Analysis";#N/A,#N/A,FALSE,"Test 120 Day Accts";#N/A,#N/A,FALSE,"Tickmarks"}</definedName>
    <definedName name="da" localSheetId="5" hidden="1">{#N/A,#N/A,FALSE,"Aging Summary";#N/A,#N/A,FALSE,"Ratio Analysis";#N/A,#N/A,FALSE,"Test 120 Day Accts";#N/A,#N/A,FALSE,"Tickmarks"}</definedName>
    <definedName name="da" localSheetId="6" hidden="1">{#N/A,#N/A,FALSE,"Aging Summary";#N/A,#N/A,FALSE,"Ratio Analysis";#N/A,#N/A,FALSE,"Test 120 Day Accts";#N/A,#N/A,FALSE,"Tickmarks"}</definedName>
    <definedName name="da" localSheetId="9" hidden="1">{#N/A,#N/A,FALSE,"Aging Summary";#N/A,#N/A,FALSE,"Ratio Analysis";#N/A,#N/A,FALSE,"Test 120 Day Accts";#N/A,#N/A,FALSE,"Tickmarks"}</definedName>
    <definedName name="da" localSheetId="11" hidden="1">{#N/A,#N/A,FALSE,"Aging Summary";#N/A,#N/A,FALSE,"Ratio Analysis";#N/A,#N/A,FALSE,"Test 120 Day Accts";#N/A,#N/A,FALSE,"Tickmarks"}</definedName>
    <definedName name="da" localSheetId="12" hidden="1">{#N/A,#N/A,FALSE,"Aging Summary";#N/A,#N/A,FALSE,"Ratio Analysis";#N/A,#N/A,FALSE,"Test 120 Day Accts";#N/A,#N/A,FALSE,"Tickmarks"}</definedName>
    <definedName name="da" localSheetId="13" hidden="1">{#N/A,#N/A,FALSE,"Aging Summary";#N/A,#N/A,FALSE,"Ratio Analysis";#N/A,#N/A,FALSE,"Test 120 Day Accts";#N/A,#N/A,FALSE,"Tickmarks"}</definedName>
    <definedName name="da" localSheetId="8" hidden="1">{#N/A,#N/A,FALSE,"Aging Summary";#N/A,#N/A,FALSE,"Ratio Analysis";#N/A,#N/A,FALSE,"Test 120 Day Accts";#N/A,#N/A,FALSE,"Tickmarks"}</definedName>
    <definedName name="da" hidden="1">{#N/A,#N/A,FALSE,"Aging Summary";#N/A,#N/A,FALSE,"Ratio Analysis";#N/A,#N/A,FALSE,"Test 120 Day Accts";#N/A,#N/A,FALSE,"Tickmarks"}</definedName>
    <definedName name="DAFDFAD" localSheetId="3" hidden="1">{#N/A,#N/A,FALSE,"VOL"}</definedName>
    <definedName name="DAFDFAD" localSheetId="10" hidden="1">{#N/A,#N/A,FALSE,"VOL"}</definedName>
    <definedName name="DAFDFAD" localSheetId="5" hidden="1">{#N/A,#N/A,FALSE,"VOL"}</definedName>
    <definedName name="DAFDFAD" localSheetId="6" hidden="1">{#N/A,#N/A,FALSE,"VOL"}</definedName>
    <definedName name="DAFDFAD" localSheetId="9" hidden="1">{#N/A,#N/A,FALSE,"VOL"}</definedName>
    <definedName name="DAFDFAD" localSheetId="11" hidden="1">{#N/A,#N/A,FALSE,"VOL"}</definedName>
    <definedName name="DAFDFAD" localSheetId="12" hidden="1">{#N/A,#N/A,FALSE,"VOL"}</definedName>
    <definedName name="DAFDFAD" localSheetId="13" hidden="1">{#N/A,#N/A,FALSE,"VOL"}</definedName>
    <definedName name="DAFDFAD" localSheetId="8" hidden="1">{#N/A,#N/A,FALSE,"VOL"}</definedName>
    <definedName name="DAFDFAD" hidden="1">{#N/A,#N/A,FALSE,"VOL"}</definedName>
    <definedName name="DASA" localSheetId="8">#REF!</definedName>
    <definedName name="DASA">#REF!</definedName>
    <definedName name="data" localSheetId="8">#REF!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os" localSheetId="8">#REF!</definedName>
    <definedName name="datos">#REF!</definedName>
    <definedName name="Definición">#REF!</definedName>
    <definedName name="desc" localSheetId="8">#REF!</definedName>
    <definedName name="desc">#REF!</definedName>
    <definedName name="detaacu" localSheetId="8">#REF!</definedName>
    <definedName name="detaacu">#REF!</definedName>
    <definedName name="detames" localSheetId="8">#REF!</definedName>
    <definedName name="detames">#REF!</definedName>
    <definedName name="dgh">#REF!</definedName>
    <definedName name="Diferencias_de_redondeo">#REF!</definedName>
    <definedName name="Disagg_AR_Balance">#REF!</definedName>
    <definedName name="Disaggregations_SRD">#REF!</definedName>
    <definedName name="Disc_Allowance">#REF!</definedName>
    <definedName name="Dist" localSheetId="8">#REF!</definedName>
    <definedName name="Dist">#REF!</definedName>
    <definedName name="distribuidores" localSheetId="8">#REF!</definedName>
    <definedName name="distribuidores">#REF!</definedName>
    <definedName name="Dollar_Threshold" localSheetId="8">#REF!</definedName>
    <definedName name="Dollar_Threshold">#REF!</definedName>
    <definedName name="dtt" hidden="1">#REF!</definedName>
    <definedName name="Edesa" localSheetId="8">#REF!</definedName>
    <definedName name="Edesa">#REF!</definedName>
    <definedName name="Enriputo" localSheetId="8">#REF!</definedName>
    <definedName name="Enriputo">#REF!</definedName>
    <definedName name="eoafh">#REF!</definedName>
    <definedName name="eoafn">#REF!</definedName>
    <definedName name="eoafs">#REF!</definedName>
    <definedName name="est" localSheetId="8">#REF!</definedName>
    <definedName name="est">#REF!</definedName>
    <definedName name="ESTBF" localSheetId="8">#REF!</definedName>
    <definedName name="ESTBF">#REF!</definedName>
    <definedName name="ESTIMADO" localSheetId="8">#REF!</definedName>
    <definedName name="ESTIMADO">#REF!</definedName>
    <definedName name="EV__LASTREFTIME__" hidden="1">38972.3597337963</definedName>
    <definedName name="EX" localSheetId="8">#REF!</definedName>
    <definedName name="EX">#REF!</definedName>
    <definedName name="Excel_BuiltIn__FilterDatabase_1_1">#REF!</definedName>
    <definedName name="Excel_BuiltIn_Print_Area_6_1_1_1">"$'OMNI 2007'.$#REF!$#REF!:$#REF!$#REF!"</definedName>
    <definedName name="fdg">#REF!</definedName>
    <definedName name="fds">#REF!</definedName>
    <definedName name="ffffff" hidden="1">"AS2DocumentBrowse"</definedName>
    <definedName name="fgg">#REF!</definedName>
    <definedName name="fnjrjkkkkkkkkkkkkkkkk" hidden="1">#REF!</definedName>
    <definedName name="GA">#REF!</definedName>
    <definedName name="gald">#REF!</definedName>
    <definedName name="GAPCS">#REF!</definedName>
    <definedName name="GASTOS" localSheetId="8">#REF!</definedName>
    <definedName name="GASTOS">#REF!</definedName>
    <definedName name="grandes3">#REF!</definedName>
    <definedName name="histor" localSheetId="8">#REF!</definedName>
    <definedName name="histor">#REF!</definedName>
    <definedName name="hjkhjficjnkdhfoikds" hidden="1">#REF!</definedName>
    <definedName name="Hola">#REF!</definedName>
    <definedName name="in" hidden="1">#REF!</definedName>
    <definedName name="INT">#REF!</definedName>
    <definedName name="intangcomb">#REF!</definedName>
    <definedName name="intanghold">#REF!</definedName>
    <definedName name="intangnorte">#REF!</definedName>
    <definedName name="intangsur">#REF!</definedName>
    <definedName name="Interval" localSheetId="8">#REF!</definedName>
    <definedName name="Interval">#REF!</definedName>
    <definedName name="jhhj" hidden="1">#REF!</definedName>
    <definedName name="jjee">#REF!</definedName>
    <definedName name="jkkj" hidden="1">#REF!</definedName>
    <definedName name="junio">#REF!</definedName>
    <definedName name="JYGJHSDSJDFD" hidden="1">#REF!</definedName>
    <definedName name="K2_WBEVMODE" hidden="1">-1</definedName>
    <definedName name="kdkdk">#REF!</definedName>
    <definedName name="kfdg">#REF!</definedName>
    <definedName name="kfg">#REF!</definedName>
    <definedName name="Leadsheet">#REF!</definedName>
    <definedName name="liq" localSheetId="3" hidden="1">{#N/A,#N/A,FALSE,"VOL"}</definedName>
    <definedName name="liq" localSheetId="10" hidden="1">{#N/A,#N/A,FALSE,"VOL"}</definedName>
    <definedName name="liq" localSheetId="5" hidden="1">{#N/A,#N/A,FALSE,"VOL"}</definedName>
    <definedName name="liq" localSheetId="6" hidden="1">{#N/A,#N/A,FALSE,"VOL"}</definedName>
    <definedName name="liq" localSheetId="9" hidden="1">{#N/A,#N/A,FALSE,"VOL"}</definedName>
    <definedName name="liq" localSheetId="11" hidden="1">{#N/A,#N/A,FALSE,"VOL"}</definedName>
    <definedName name="liq" localSheetId="12" hidden="1">{#N/A,#N/A,FALSE,"VOL"}</definedName>
    <definedName name="liq" localSheetId="13" hidden="1">{#N/A,#N/A,FALSE,"VOL"}</definedName>
    <definedName name="liq" localSheetId="8" hidden="1">{#N/A,#N/A,FALSE,"VOL"}</definedName>
    <definedName name="liq" hidden="1">{#N/A,#N/A,FALSE,"VOL"}</definedName>
    <definedName name="listasuper" localSheetId="8">#REF!</definedName>
    <definedName name="listasuper">#REF!</definedName>
    <definedName name="Maintenance">#REF!</definedName>
    <definedName name="maintenanceld">#REF!</definedName>
    <definedName name="MaintenancePCS">#REF!</definedName>
    <definedName name="marca" localSheetId="8">#REF!</definedName>
    <definedName name="marca">#REF!</definedName>
    <definedName name="Marcas" localSheetId="8">#REF!</definedName>
    <definedName name="Marcas">#REF!</definedName>
    <definedName name="Minimis">#REF!</definedName>
    <definedName name="MKT">#REF!</definedName>
    <definedName name="mktld">#REF!</definedName>
    <definedName name="MKTPCS">#REF!</definedName>
    <definedName name="MP" localSheetId="8">#REF!</definedName>
    <definedName name="MP">#REF!</definedName>
    <definedName name="MP_AR_Balance">#REF!</definedName>
    <definedName name="MP_SRD">#REF!</definedName>
    <definedName name="Muestrini" hidden="1">3</definedName>
    <definedName name="ncjdbjfkw" hidden="1">#REF!</definedName>
    <definedName name="NDJFDOVFD" hidden="1">#REF!</definedName>
    <definedName name="Networ">#REF!</definedName>
    <definedName name="Network">#REF!</definedName>
    <definedName name="networkld">#REF!</definedName>
    <definedName name="NetworkPCS">#REF!</definedName>
    <definedName name="new" localSheetId="3" hidden="1">{#N/A,#N/A,FALSE,"Aging Summary";#N/A,#N/A,FALSE,"Ratio Analysis";#N/A,#N/A,FALSE,"Test 120 Day Accts";#N/A,#N/A,FALSE,"Tickmarks"}</definedName>
    <definedName name="new" localSheetId="10" hidden="1">{#N/A,#N/A,FALSE,"Aging Summary";#N/A,#N/A,FALSE,"Ratio Analysis";#N/A,#N/A,FALSE,"Test 120 Day Accts";#N/A,#N/A,FALSE,"Tickmarks"}</definedName>
    <definedName name="new" localSheetId="6" hidden="1">{#N/A,#N/A,FALSE,"Aging Summary";#N/A,#N/A,FALSE,"Ratio Analysis";#N/A,#N/A,FALSE,"Test 120 Day Accts";#N/A,#N/A,FALSE,"Tickmarks"}</definedName>
    <definedName name="new" localSheetId="9" hidden="1">{#N/A,#N/A,FALSE,"Aging Summary";#N/A,#N/A,FALSE,"Ratio Analysis";#N/A,#N/A,FALSE,"Test 120 Day Accts";#N/A,#N/A,FALSE,"Tickmarks"}</definedName>
    <definedName name="new" localSheetId="11" hidden="1">{#N/A,#N/A,FALSE,"Aging Summary";#N/A,#N/A,FALSE,"Ratio Analysis";#N/A,#N/A,FALSE,"Test 120 Day Accts";#N/A,#N/A,FALSE,"Tickmarks"}</definedName>
    <definedName name="new" localSheetId="12" hidden="1">{#N/A,#N/A,FALSE,"Aging Summary";#N/A,#N/A,FALSE,"Ratio Analysis";#N/A,#N/A,FALSE,"Test 120 Day Accts";#N/A,#N/A,FALSE,"Tickmarks"}</definedName>
    <definedName name="new" localSheetId="13" hidden="1">{#N/A,#N/A,FALSE,"Aging Summary";#N/A,#N/A,FALSE,"Ratio Analysis";#N/A,#N/A,FALSE,"Test 120 Day Accts";#N/A,#N/A,FALSE,"Tickmarks"}</definedName>
    <definedName name="new" localSheetId="8" hidden="1">{#N/A,#N/A,FALSE,"Aging Summary";#N/A,#N/A,FALSE,"Ratio Analysis";#N/A,#N/A,FALSE,"Test 120 Day Accts";#N/A,#N/A,FALSE,"Tickmarks"}</definedName>
    <definedName name="new" hidden="1">{#N/A,#N/A,FALSE,"Aging Summary";#N/A,#N/A,FALSE,"Ratio Analysis";#N/A,#N/A,FALSE,"Test 120 Day Accts";#N/A,#N/A,FALSE,"Tickmarks"}</definedName>
    <definedName name="ngughuiyhuhhhhhhhhhhhhhhhhhh" localSheetId="9" hidden="1">#REF!</definedName>
    <definedName name="ngughuiyhuhhhhhhhhhhhhhhhhhh" localSheetId="11" hidden="1">#REF!</definedName>
    <definedName name="ngughuiyhuhhhhhhhhhhhhhhhhhh" localSheetId="12" hidden="1">#REF!</definedName>
    <definedName name="ngughuiyhuhhhhhhhhhhhhhhhhhh" localSheetId="13" hidden="1">#REF!</definedName>
    <definedName name="ngughuiyhuhhhhhhhhhhhhhhhhhh" hidden="1">#REF!</definedName>
    <definedName name="njkhoikh" localSheetId="9" hidden="1">#REF!</definedName>
    <definedName name="njkhoikh" localSheetId="11" hidden="1">#REF!</definedName>
    <definedName name="njkhoikh" localSheetId="12" hidden="1">#REF!</definedName>
    <definedName name="njkhoikh" localSheetId="13" hidden="1">#REF!</definedName>
    <definedName name="njkhoikh" hidden="1">#REF!</definedName>
    <definedName name="nmm" localSheetId="3" hidden="1">{#N/A,#N/A,FALSE,"VOL"}</definedName>
    <definedName name="nmm" localSheetId="10" hidden="1">{#N/A,#N/A,FALSE,"VOL"}</definedName>
    <definedName name="nmm" localSheetId="5" hidden="1">{#N/A,#N/A,FALSE,"VOL"}</definedName>
    <definedName name="nmm" localSheetId="6" hidden="1">{#N/A,#N/A,FALSE,"VOL"}</definedName>
    <definedName name="nmm" localSheetId="9" hidden="1">{#N/A,#N/A,FALSE,"VOL"}</definedName>
    <definedName name="nmm" localSheetId="11" hidden="1">{#N/A,#N/A,FALSE,"VOL"}</definedName>
    <definedName name="nmm" localSheetId="12" hidden="1">{#N/A,#N/A,FALSE,"VOL"}</definedName>
    <definedName name="nmm" localSheetId="13" hidden="1">{#N/A,#N/A,FALSE,"VOL"}</definedName>
    <definedName name="nmm" localSheetId="8" hidden="1">{#N/A,#N/A,FALSE,"VOL"}</definedName>
    <definedName name="nmm" hidden="1">{#N/A,#N/A,FALSE,"VOL"}</definedName>
    <definedName name="NO" localSheetId="3" hidden="1">{#N/A,#N/A,FALSE,"VOL"}</definedName>
    <definedName name="NO" localSheetId="10" hidden="1">{#N/A,#N/A,FALSE,"VOL"}</definedName>
    <definedName name="NO" localSheetId="5" hidden="1">{#N/A,#N/A,FALSE,"VOL"}</definedName>
    <definedName name="NO" localSheetId="6" hidden="1">{#N/A,#N/A,FALSE,"VOL"}</definedName>
    <definedName name="NO" localSheetId="9" hidden="1">{#N/A,#N/A,FALSE,"VOL"}</definedName>
    <definedName name="NO" localSheetId="11" hidden="1">{#N/A,#N/A,FALSE,"VOL"}</definedName>
    <definedName name="NO" localSheetId="12" hidden="1">{#N/A,#N/A,FALSE,"VOL"}</definedName>
    <definedName name="NO" localSheetId="13" hidden="1">{#N/A,#N/A,FALSE,"VOL"}</definedName>
    <definedName name="NO" localSheetId="8" hidden="1">{#N/A,#N/A,FALSE,"VOL"}</definedName>
    <definedName name="NO" hidden="1">{#N/A,#N/A,FALSE,"VOL"}</definedName>
    <definedName name="NonTop_Stratum_Value" localSheetId="8">#REF!</definedName>
    <definedName name="NonTop_Stratum_Value">#REF!</definedName>
    <definedName name="Number_of_Selections">#REF!</definedName>
    <definedName name="Numof_Selections2">#REF!</definedName>
    <definedName name="ñfdsl" localSheetId="9">#REF!</definedName>
    <definedName name="ñfdsl" localSheetId="11">#REF!</definedName>
    <definedName name="ñfdsl" localSheetId="12">#REF!</definedName>
    <definedName name="ñfdsl" localSheetId="13">#REF!</definedName>
    <definedName name="ñfdsl">#REF!</definedName>
    <definedName name="ññ" localSheetId="9">#REF!</definedName>
    <definedName name="ññ" localSheetId="11">#REF!</definedName>
    <definedName name="ññ" localSheetId="12">#REF!</definedName>
    <definedName name="ññ" localSheetId="13">#REF!</definedName>
    <definedName name="ññ">#REF!</definedName>
    <definedName name="OLE_LINK1" localSheetId="11">'Nota 3.6 a Nota 4.1'!#REF!</definedName>
    <definedName name="OLE_LINK1" localSheetId="12">'Nota 4.2 a Nota 4.5'!#REF!</definedName>
    <definedName name="OLE_LINK1" localSheetId="13">'Nota 5 a Nota 8'!#REF!</definedName>
    <definedName name="OPPROD" localSheetId="9">#REF!</definedName>
    <definedName name="OPPROD" localSheetId="11">#REF!</definedName>
    <definedName name="OPPROD" localSheetId="12">#REF!</definedName>
    <definedName name="OPPROD" localSheetId="13">#REF!</definedName>
    <definedName name="OPPROD" localSheetId="8">#REF!</definedName>
    <definedName name="OPPROD">#REF!</definedName>
    <definedName name="opt" localSheetId="9">#REF!</definedName>
    <definedName name="opt" localSheetId="11">#REF!</definedName>
    <definedName name="opt" localSheetId="12">#REF!</definedName>
    <definedName name="opt" localSheetId="13">#REF!</definedName>
    <definedName name="opt">#REF!</definedName>
    <definedName name="optr">#REF!</definedName>
    <definedName name="Others">#REF!</definedName>
    <definedName name="othersld">#REF!</definedName>
    <definedName name="OthersPCS">#REF!</definedName>
    <definedName name="PARAGUAY" localSheetId="8">#REF!</definedName>
    <definedName name="PARAGUAY">#REF!</definedName>
    <definedName name="participa" localSheetId="8">#REF!</definedName>
    <definedName name="participa">#REF!</definedName>
    <definedName name="Partidas_seleccionadas_test_de_">#REF!</definedName>
    <definedName name="Partidas_Selecionadas">#REF!</definedName>
    <definedName name="Percent_Threshold" localSheetId="8">#REF!</definedName>
    <definedName name="Percent_Threshold">#REF!</definedName>
    <definedName name="PL_Dollar_Threshold" localSheetId="8">#REF!</definedName>
    <definedName name="PL_Dollar_Threshold">#REF!</definedName>
    <definedName name="PL_Percent_Threshold" localSheetId="8">#REF!</definedName>
    <definedName name="PL_Percent_Threshold">#REF!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OLYAR" localSheetId="8">#REF!</definedName>
    <definedName name="POLYAR">#REF!</definedName>
    <definedName name="potir">#REF!</definedName>
    <definedName name="ppc" localSheetId="8">#REF!</definedName>
    <definedName name="ppc">#REF!</definedName>
    <definedName name="pr" localSheetId="8">#REF!</definedName>
    <definedName name="pr">#REF!</definedName>
    <definedName name="previs">#REF!</definedName>
    <definedName name="PS_Test_de_Gastos" localSheetId="9">#REF!</definedName>
    <definedName name="PS_Test_de_Gastos" localSheetId="11">#REF!</definedName>
    <definedName name="PS_Test_de_Gastos" localSheetId="12">#REF!</definedName>
    <definedName name="PS_Test_de_Gastos" localSheetId="13">#REF!</definedName>
    <definedName name="PS_Test_de_Gastos">#REF!</definedName>
    <definedName name="PY_Accounts_Receivable" localSheetId="8">#REF!</definedName>
    <definedName name="PY_Administration" localSheetId="8">#REF!</definedName>
    <definedName name="PY_Administration">#REF!</definedName>
    <definedName name="PY_Cash" localSheetId="8">#REF!</definedName>
    <definedName name="PY_Cash_Div_Dec" localSheetId="8">#REF!</definedName>
    <definedName name="PY_CASH_DIVIDENDS_DECLARED__per_common_share" localSheetId="8">#REF!</definedName>
    <definedName name="PY_Common_Equity" localSheetId="8">#REF!</definedName>
    <definedName name="PY_Cost_of_Sales" localSheetId="8">#REF!</definedName>
    <definedName name="PY_Current_Liabilities" localSheetId="8">#REF!</definedName>
    <definedName name="PY_Depreciation" localSheetId="8">#REF!</definedName>
    <definedName name="PY_Disc._Ops." localSheetId="8">#REF!</definedName>
    <definedName name="PY_Disc_allow">#REF!</definedName>
    <definedName name="PY_Disc_mnth">#REF!</definedName>
    <definedName name="PY_Disc_pd">#REF!</definedName>
    <definedName name="PY_Discounts">#REF!</definedName>
    <definedName name="PY_Earnings_per_share" localSheetId="8">#REF!</definedName>
    <definedName name="PY_Extraord." localSheetId="8">#REF!</definedName>
    <definedName name="PY_Gross_Profit" localSheetId="8">#REF!</definedName>
    <definedName name="PY_INC_AFT_TAX" localSheetId="8">#REF!</definedName>
    <definedName name="PY_INC_BEF_EXTRAORD" localSheetId="8">#REF!</definedName>
    <definedName name="PY_Inc_Bef_Tax" localSheetId="8">#REF!</definedName>
    <definedName name="PY_Intangible_Assets" localSheetId="8">#REF!</definedName>
    <definedName name="PY_Intangible_Assets">#REF!</definedName>
    <definedName name="PY_Interest_Expense" localSheetId="8">#REF!</definedName>
    <definedName name="PY_Inventory" localSheetId="8">#REF!</definedName>
    <definedName name="PY_LIABIL_EQUITY" localSheetId="8">#REF!</definedName>
    <definedName name="PY_LIABIL_EQUITY">#REF!</definedName>
    <definedName name="PY_Long_term_Debt__excl_Dfd_Taxes" localSheetId="8">#REF!</definedName>
    <definedName name="PY_LT_Debt" localSheetId="8">#REF!</definedName>
    <definedName name="PY_Market_Value_of_Equity" localSheetId="8">#REF!</definedName>
    <definedName name="PY_Marketable_Sec" localSheetId="8">#REF!</definedName>
    <definedName name="PY_Marketable_Sec">#REF!</definedName>
    <definedName name="PY_NET_INCOME" localSheetId="8">#REF!</definedName>
    <definedName name="PY_NET_PROFIT">#REF!</definedName>
    <definedName name="PY_Net_Revenue" localSheetId="8">#REF!</definedName>
    <definedName name="PY_Operating_Inc" localSheetId="8">#REF!</definedName>
    <definedName name="PY_Operating_Inc">#REF!</definedName>
    <definedName name="PY_Operating_Income" localSheetId="8">#REF!</definedName>
    <definedName name="PY_Operating_Income">#REF!</definedName>
    <definedName name="PY_Other_Curr_Assets" localSheetId="8">#REF!</definedName>
    <definedName name="PY_Other_Curr_Assets">#REF!</definedName>
    <definedName name="PY_Other_Exp" localSheetId="8">#REF!</definedName>
    <definedName name="PY_Other_Exp">#REF!</definedName>
    <definedName name="PY_Other_LT_Assets" localSheetId="8">#REF!</definedName>
    <definedName name="PY_Other_LT_Assets">#REF!</definedName>
    <definedName name="PY_Other_LT_Liabilities" localSheetId="8">#REF!</definedName>
    <definedName name="PY_Other_LT_Liabilities">#REF!</definedName>
    <definedName name="PY_Preferred_Stock" localSheetId="8">#REF!</definedName>
    <definedName name="PY_Preferred_Stock">#REF!</definedName>
    <definedName name="PY_QUICK_ASSETS" localSheetId="8">#REF!</definedName>
    <definedName name="PY_Ret_allow">#REF!</definedName>
    <definedName name="PY_Ret_mnth">#REF!</definedName>
    <definedName name="PY_Ret_pd">#REF!</definedName>
    <definedName name="PY_Retained_Earnings" localSheetId="8">#REF!</definedName>
    <definedName name="PY_Retained_Earnings">#REF!</definedName>
    <definedName name="PY_Returns">#REF!</definedName>
    <definedName name="PY_Selling" localSheetId="8">#REF!</definedName>
    <definedName name="PY_Selling">#REF!</definedName>
    <definedName name="PY_Tangible_Assets" localSheetId="8">#REF!</definedName>
    <definedName name="PY_Tangible_Assets">#REF!</definedName>
    <definedName name="PY_Tangible_Net_Worth" localSheetId="8">#REF!</definedName>
    <definedName name="PY_Taxes" localSheetId="8">#REF!</definedName>
    <definedName name="PY_TOTAL_ASSETS" localSheetId="8">#REF!</definedName>
    <definedName name="PY_TOTAL_CURR_ASSETS" localSheetId="8">#REF!</definedName>
    <definedName name="PY_TOTAL_DEBT" localSheetId="8">#REF!</definedName>
    <definedName name="PY_TOTAL_EQUITY" localSheetId="8">#REF!</definedName>
    <definedName name="PY_Trade_Payables" localSheetId="8">#REF!</definedName>
    <definedName name="PY_Weighted_Average" localSheetId="8">#REF!</definedName>
    <definedName name="PY_Working_Capital" localSheetId="8">#REF!</definedName>
    <definedName name="PY_Year_Income_Statement" localSheetId="8">#REF!</definedName>
    <definedName name="PY2_Accounts_Receivable" localSheetId="8">#REF!</definedName>
    <definedName name="PY2_Administration" localSheetId="8">#REF!</definedName>
    <definedName name="PY2_Cash" localSheetId="8">#REF!</definedName>
    <definedName name="PY2_Cash_Div_Dec" localSheetId="8">#REF!</definedName>
    <definedName name="PY2_CASH_DIVIDENDS_DECLARED__per_common_share" localSheetId="8">#REF!</definedName>
    <definedName name="PY2_Common_Equity" localSheetId="8">#REF!</definedName>
    <definedName name="PY2_Cost_of_Sales" localSheetId="8">#REF!</definedName>
    <definedName name="PY2_Current_Liabilities" localSheetId="8">#REF!</definedName>
    <definedName name="PY2_Depreciation" localSheetId="8">#REF!</definedName>
    <definedName name="PY2_Disc._Ops." localSheetId="8">#REF!</definedName>
    <definedName name="PY2_Earnings_per_share" localSheetId="8">#REF!</definedName>
    <definedName name="PY2_Extraord." localSheetId="8">#REF!</definedName>
    <definedName name="PY2_Gross_Profit" localSheetId="8">#REF!</definedName>
    <definedName name="PY2_INC_AFT_TAX" localSheetId="8">#REF!</definedName>
    <definedName name="PY2_INC_BEF_EXTRAORD" localSheetId="8">#REF!</definedName>
    <definedName name="PY2_Inc_Bef_Tax" localSheetId="8">#REF!</definedName>
    <definedName name="PY2_Intangible_Assets" localSheetId="8">#REF!</definedName>
    <definedName name="PY2_Interest_Expense" localSheetId="8">#REF!</definedName>
    <definedName name="PY2_Inventory" localSheetId="8">#REF!</definedName>
    <definedName name="PY2_LIABIL_EQUITY" localSheetId="8">#REF!</definedName>
    <definedName name="PY2_Long_term_Debt__excl_Dfd_Taxes" localSheetId="8">#REF!</definedName>
    <definedName name="PY2_LT_Debt" localSheetId="8">#REF!</definedName>
    <definedName name="PY2_Market_Value_of_Equity" localSheetId="8">#REF!</definedName>
    <definedName name="PY2_Marketable_Sec" localSheetId="8">#REF!</definedName>
    <definedName name="PY2_NET_INCOME" localSheetId="8">#REF!</definedName>
    <definedName name="PY2_Net_Revenue" localSheetId="8">#REF!</definedName>
    <definedName name="PY2_Operating_Inc" localSheetId="8">#REF!</definedName>
    <definedName name="PY2_Operating_Income" localSheetId="8">#REF!</definedName>
    <definedName name="PY2_Other_Curr_Assets" localSheetId="8">#REF!</definedName>
    <definedName name="PY2_Other_Exp." localSheetId="8">#REF!</definedName>
    <definedName name="PY2_Other_LT_Assets" localSheetId="8">#REF!</definedName>
    <definedName name="PY2_Other_LT_Liabilities" localSheetId="8">#REF!</definedName>
    <definedName name="PY2_Preferred_Stock" localSheetId="8">#REF!</definedName>
    <definedName name="PY2_QUICK_ASSETS" localSheetId="8">#REF!</definedName>
    <definedName name="PY2_Retained_Earnings" localSheetId="8">#REF!</definedName>
    <definedName name="PY2_Selling" localSheetId="8">#REF!</definedName>
    <definedName name="PY2_Tangible_Assets" localSheetId="8">#REF!</definedName>
    <definedName name="PY2_Tangible_Net_Worth" localSheetId="8">#REF!</definedName>
    <definedName name="PY2_Taxes" localSheetId="8">#REF!</definedName>
    <definedName name="PY2_TOTAL_ASSETS" localSheetId="8">#REF!</definedName>
    <definedName name="PY2_TOTAL_CURR_ASSETS" localSheetId="8">#REF!</definedName>
    <definedName name="PY2_TOTAL_DEBT" localSheetId="8">#REF!</definedName>
    <definedName name="PY2_TOTAL_EQUITY" localSheetId="8">#REF!</definedName>
    <definedName name="PY2_Trade_Payables" localSheetId="8">#REF!</definedName>
    <definedName name="PY2_Weighted_Average" localSheetId="8">#REF!</definedName>
    <definedName name="PY2_Working_Capital" localSheetId="8">#REF!</definedName>
    <definedName name="PY2_Year_Income_Statement" localSheetId="8">#REF!</definedName>
    <definedName name="PY3_Accounts_Receivable" localSheetId="8">#REF!</definedName>
    <definedName name="PY3_Administration" localSheetId="8">#REF!</definedName>
    <definedName name="PY3_Cash" localSheetId="8">#REF!</definedName>
    <definedName name="PY3_Common_Equity" localSheetId="8">#REF!</definedName>
    <definedName name="PY3_Cost_of_Sales" localSheetId="8">#REF!</definedName>
    <definedName name="PY3_Current_Liabilities" localSheetId="8">#REF!</definedName>
    <definedName name="PY3_Depreciation" localSheetId="8">#REF!</definedName>
    <definedName name="PY3_Disc._Ops." localSheetId="8">#REF!</definedName>
    <definedName name="PY3_Extraord." localSheetId="8">#REF!</definedName>
    <definedName name="PY3_Gross_Profit" localSheetId="8">#REF!</definedName>
    <definedName name="PY3_INC_AFT_TAX" localSheetId="8">#REF!</definedName>
    <definedName name="PY3_INC_BEF_EXTRAORD" localSheetId="8">#REF!</definedName>
    <definedName name="PY3_Inc_Bef_Tax" localSheetId="8">#REF!</definedName>
    <definedName name="PY3_Intangible_Assets" localSheetId="8">#REF!</definedName>
    <definedName name="PY3_Intangible_Assets">#REF!</definedName>
    <definedName name="PY3_Interest_Expense" localSheetId="8">#REF!</definedName>
    <definedName name="PY3_Inventory" localSheetId="8">#REF!</definedName>
    <definedName name="PY3_LIABIL_EQUITY" localSheetId="8">#REF!</definedName>
    <definedName name="PY3_Long_term_Debt__excl_Dfd_Taxes" localSheetId="8">#REF!</definedName>
    <definedName name="PY3_Marketable_Sec" localSheetId="8">#REF!</definedName>
    <definedName name="PY3_Marketable_Sec">#REF!</definedName>
    <definedName name="PY3_NET_INCOME" localSheetId="8">#REF!</definedName>
    <definedName name="PY3_Net_Revenue" localSheetId="8">#REF!</definedName>
    <definedName name="PY3_Operating_Inc" localSheetId="8">#REF!</definedName>
    <definedName name="PY3_Other_Curr_Assets" localSheetId="8">#REF!</definedName>
    <definedName name="PY3_Other_Curr_Assets">#REF!</definedName>
    <definedName name="PY3_Other_Exp." localSheetId="8">#REF!</definedName>
    <definedName name="PY3_Other_LT_Assets" localSheetId="8">#REF!</definedName>
    <definedName name="PY3_Other_LT_Assets">#REF!</definedName>
    <definedName name="PY3_Other_LT_Liabilities" localSheetId="8">#REF!</definedName>
    <definedName name="PY3_Other_LT_Liabilities">#REF!</definedName>
    <definedName name="PY3_Preferred_Stock" localSheetId="8">#REF!</definedName>
    <definedName name="PY3_Preferred_Stock">#REF!</definedName>
    <definedName name="PY3_QUICK_ASSETS" localSheetId="8">#REF!</definedName>
    <definedName name="PY3_Retained_Earnings" localSheetId="8">#REF!</definedName>
    <definedName name="PY3_Retained_Earnings">#REF!</definedName>
    <definedName name="PY3_Selling" localSheetId="8">#REF!</definedName>
    <definedName name="PY3_Tangible_Assets" localSheetId="8">#REF!</definedName>
    <definedName name="PY3_Tangible_Assets">#REF!</definedName>
    <definedName name="PY3_Taxes" localSheetId="8">#REF!</definedName>
    <definedName name="PY3_TOTAL_ASSETS" localSheetId="8">#REF!</definedName>
    <definedName name="PY3_TOTAL_CURR_ASSETS" localSheetId="8">#REF!</definedName>
    <definedName name="PY3_TOTAL_DEBT" localSheetId="8">#REF!</definedName>
    <definedName name="PY3_TOTAL_EQUITY" localSheetId="8">#REF!</definedName>
    <definedName name="PY3_Trade_Payables" localSheetId="8">#REF!</definedName>
    <definedName name="PY3_Year_Income_Statement" localSheetId="8">#REF!</definedName>
    <definedName name="PY4_Accounts_Receivable" localSheetId="8">#REF!</definedName>
    <definedName name="PY4_Administration" localSheetId="8">#REF!</definedName>
    <definedName name="PY4_Cash" localSheetId="8">#REF!</definedName>
    <definedName name="PY4_Common_Equity" localSheetId="8">#REF!</definedName>
    <definedName name="PY4_Cost_of_Sales" localSheetId="8">#REF!</definedName>
    <definedName name="PY4_Current_Liabilities" localSheetId="8">#REF!</definedName>
    <definedName name="PY4_Depreciation" localSheetId="8">#REF!</definedName>
    <definedName name="PY4_Disc._Ops." localSheetId="8">#REF!</definedName>
    <definedName name="PY4_Extraord." localSheetId="8">#REF!</definedName>
    <definedName name="PY4_Gross_Profit" localSheetId="8">#REF!</definedName>
    <definedName name="PY4_INC_AFT_TAX" localSheetId="8">#REF!</definedName>
    <definedName name="PY4_INC_BEF_EXTRAORD" localSheetId="8">#REF!</definedName>
    <definedName name="PY4_Inc_Bef_Tax" localSheetId="8">#REF!</definedName>
    <definedName name="PY4_Intangible_Assets" localSheetId="8">#REF!</definedName>
    <definedName name="PY4_Intangible_Assets">#REF!</definedName>
    <definedName name="PY4_Interest_Expense" localSheetId="8">#REF!</definedName>
    <definedName name="PY4_Inventory" localSheetId="8">#REF!</definedName>
    <definedName name="PY4_LIABIL_EQUITY" localSheetId="8">#REF!</definedName>
    <definedName name="PY4_Long_term_Debt__excl_Dfd_Taxes" localSheetId="8">#REF!</definedName>
    <definedName name="PY4_Marketable_Sec" localSheetId="8">#REF!</definedName>
    <definedName name="PY4_Marketable_Sec">#REF!</definedName>
    <definedName name="PY4_NET_INCOME" localSheetId="8">#REF!</definedName>
    <definedName name="PY4_Net_Revenue" localSheetId="8">#REF!</definedName>
    <definedName name="PY4_Operating_Inc" localSheetId="8">#REF!</definedName>
    <definedName name="PY4_Other_Cur_Assets" localSheetId="8">#REF!</definedName>
    <definedName name="PY4_Other_Cur_Assets">#REF!</definedName>
    <definedName name="PY4_Other_Exp." localSheetId="8">#REF!</definedName>
    <definedName name="PY4_Other_LT_Assets" localSheetId="8">#REF!</definedName>
    <definedName name="PY4_Other_LT_Assets">#REF!</definedName>
    <definedName name="PY4_Other_LT_Liabilities" localSheetId="8">#REF!</definedName>
    <definedName name="PY4_Other_LT_Liabilities">#REF!</definedName>
    <definedName name="PY4_Preferred_Stock" localSheetId="8">#REF!</definedName>
    <definedName name="PY4_Preferred_Stock">#REF!</definedName>
    <definedName name="PY4_QUICK_ASSETS" localSheetId="8">#REF!</definedName>
    <definedName name="PY4_Retained_Earnings" localSheetId="8">#REF!</definedName>
    <definedName name="PY4_Retained_Earnings">#REF!</definedName>
    <definedName name="PY4_Selling" localSheetId="8">#REF!</definedName>
    <definedName name="PY4_Tangible_Assets" localSheetId="8">#REF!</definedName>
    <definedName name="PY4_Tangible_Assets">#REF!</definedName>
    <definedName name="PY4_Taxes" localSheetId="8">#REF!</definedName>
    <definedName name="PY4_TOTAL_ASSETS" localSheetId="8">#REF!</definedName>
    <definedName name="PY4_TOTAL_CURR_ASSETS" localSheetId="8">#REF!</definedName>
    <definedName name="PY4_TOTAL_DEBT" localSheetId="8">#REF!</definedName>
    <definedName name="PY4_TOTAL_EQUITY" localSheetId="8">#REF!</definedName>
    <definedName name="PY4_Trade_Payables" localSheetId="8">#REF!</definedName>
    <definedName name="PY4_Year_Income_Statement" localSheetId="8">#REF!</definedName>
    <definedName name="PY5_Accounts_Receivable" localSheetId="8">#REF!</definedName>
    <definedName name="PY5_Accounts_Receivable">#REF!</definedName>
    <definedName name="PY5_Administration" localSheetId="8">#REF!</definedName>
    <definedName name="PY5_Cash" localSheetId="8">#REF!</definedName>
    <definedName name="PY5_Common_Equity" localSheetId="8">#REF!</definedName>
    <definedName name="PY5_Cost_of_Sales" localSheetId="8">#REF!</definedName>
    <definedName name="PY5_Current_Liabilities" localSheetId="8">#REF!</definedName>
    <definedName name="PY5_Depreciation" localSheetId="8">#REF!</definedName>
    <definedName name="PY5_Disc._Ops." localSheetId="8">#REF!</definedName>
    <definedName name="PY5_Extraord." localSheetId="8">#REF!</definedName>
    <definedName name="PY5_Gross_Profit" localSheetId="8">#REF!</definedName>
    <definedName name="PY5_INC_AFT_TAX" localSheetId="8">#REF!</definedName>
    <definedName name="PY5_INC_BEF_EXTRAORD" localSheetId="8">#REF!</definedName>
    <definedName name="PY5_Inc_Bef_Tax" localSheetId="8">#REF!</definedName>
    <definedName name="PY5_Intangible_Assets" localSheetId="8">#REF!</definedName>
    <definedName name="PY5_Intangible_Assets">#REF!</definedName>
    <definedName name="PY5_Interest_Expense" localSheetId="8">#REF!</definedName>
    <definedName name="PY5_Inventory" localSheetId="8">#REF!</definedName>
    <definedName name="PY5_Inventory">#REF!</definedName>
    <definedName name="PY5_LIABIL_EQUITY" localSheetId="8">#REF!</definedName>
    <definedName name="PY5_Long_term_Debt__excl_Dfd_Taxes" localSheetId="8">#REF!</definedName>
    <definedName name="PY5_Marketable_Sec" localSheetId="8">#REF!</definedName>
    <definedName name="PY5_Marketable_Sec">#REF!</definedName>
    <definedName name="PY5_NET_INCOME" localSheetId="8">#REF!</definedName>
    <definedName name="PY5_Net_Revenue" localSheetId="8">#REF!</definedName>
    <definedName name="PY5_Operating_Inc" localSheetId="8">#REF!</definedName>
    <definedName name="PY5_Other_Curr_Assets" localSheetId="8">#REF!</definedName>
    <definedName name="PY5_Other_Curr_Assets">#REF!</definedName>
    <definedName name="PY5_Other_Exp." localSheetId="8">#REF!</definedName>
    <definedName name="PY5_Other_LT_Assets" localSheetId="8">#REF!</definedName>
    <definedName name="PY5_Other_LT_Assets">#REF!</definedName>
    <definedName name="PY5_Other_LT_Liabilities" localSheetId="8">#REF!</definedName>
    <definedName name="PY5_Other_LT_Liabilities">#REF!</definedName>
    <definedName name="PY5_Preferred_Stock" localSheetId="8">#REF!</definedName>
    <definedName name="PY5_Preferred_Stock">#REF!</definedName>
    <definedName name="PY5_QUICK_ASSETS" localSheetId="8">#REF!</definedName>
    <definedName name="PY5_Retained_Earnings" localSheetId="8">#REF!</definedName>
    <definedName name="PY5_Retained_Earnings">#REF!</definedName>
    <definedName name="PY5_Selling" localSheetId="8">#REF!</definedName>
    <definedName name="PY5_Tangible_Assets" localSheetId="8">#REF!</definedName>
    <definedName name="PY5_Tangible_Assets">#REF!</definedName>
    <definedName name="PY5_Taxes" localSheetId="8">#REF!</definedName>
    <definedName name="PY5_TOTAL_ASSETS" localSheetId="8">#REF!</definedName>
    <definedName name="PY5_TOTAL_CURR_ASSETS" localSheetId="8">#REF!</definedName>
    <definedName name="PY5_TOTAL_DEBT" localSheetId="8">#REF!</definedName>
    <definedName name="PY5_TOTAL_EQUITY" localSheetId="8">#REF!</definedName>
    <definedName name="PY5_Trade_Payables" localSheetId="8">#REF!</definedName>
    <definedName name="PY5_Year_Income_Statement" localSheetId="8">#REF!</definedName>
    <definedName name="QGPL_CLTESLB">#REF!</definedName>
    <definedName name="quarter" localSheetId="8">#REF!</definedName>
    <definedName name="quarter">#REF!</definedName>
    <definedName name="R_Factor" localSheetId="8">#REF!</definedName>
    <definedName name="R_Factor">#REF!</definedName>
    <definedName name="R_Factor_AR_Balance">#REF!</definedName>
    <definedName name="R_Factor_SRD">#REF!</definedName>
    <definedName name="Ret_Allowance">#REF!</definedName>
    <definedName name="roie">#REF!</definedName>
    <definedName name="rt">#REF!</definedName>
    <definedName name="rte">#REF!</definedName>
    <definedName name="S_AcctDes">#REF!</definedName>
    <definedName name="S_Adjust">#REF!</definedName>
    <definedName name="S_AJE_Tot">#REF!</definedName>
    <definedName name="S_CompNum">#REF!</definedName>
    <definedName name="S_CY_Beg">#REF!</definedName>
    <definedName name="S_CY_End">#REF!</definedName>
    <definedName name="S_Diff_Amt">#REF!</definedName>
    <definedName name="S_Diff_Pct">#REF!</definedName>
    <definedName name="S_GrpNum">#REF!</definedName>
    <definedName name="S_Headings">#REF!</definedName>
    <definedName name="S_KeyValue">#REF!</definedName>
    <definedName name="S_PY_End">#REF!</definedName>
    <definedName name="S_RJE_Tot">#REF!</definedName>
    <definedName name="S_RowNum">#REF!</definedName>
    <definedName name="Sales">#REF!</definedName>
    <definedName name="salesld">#REF!</definedName>
    <definedName name="SalesPCS">#REF!</definedName>
    <definedName name="SAPBEXrevision" localSheetId="8" hidden="1">1</definedName>
    <definedName name="SAPBEXrevision" hidden="1">3</definedName>
    <definedName name="SAPBEXsysID" hidden="1">"PLW"</definedName>
    <definedName name="SAPBEXwbID" localSheetId="8" hidden="1">"0B3C5WPQ1PKHTD1CRY997L2MI"</definedName>
    <definedName name="SAPBEXwbID" hidden="1">"14RHU0IXG8KL7C7PJMON454VM"</definedName>
    <definedName name="sdfnlsd" hidden="1">#REF!</definedName>
    <definedName name="sectores">#REF!</definedName>
    <definedName name="sedal" localSheetId="8">#REF!</definedName>
    <definedName name="sedal">#REF!</definedName>
    <definedName name="Selection_Remainder" localSheetId="8">#REF!</definedName>
    <definedName name="Selection_Remainder">#REF!</definedName>
    <definedName name="sku" localSheetId="8">#REF!</definedName>
    <definedName name="sku">#REF!</definedName>
    <definedName name="skus" localSheetId="8">#REF!</definedName>
    <definedName name="skus">#REF!</definedName>
    <definedName name="Starting_Point" localSheetId="8">#REF!</definedName>
    <definedName name="Starting_Point">#REF!</definedName>
    <definedName name="STKDIARIO" localSheetId="8">#REF!</definedName>
    <definedName name="STKDIARIO">#REF!</definedName>
    <definedName name="STKDIARIOPX01" localSheetId="8">#REF!</definedName>
    <definedName name="STKDIARIOPX01">#REF!</definedName>
    <definedName name="STKDIARIOPX04" localSheetId="8">#REF!</definedName>
    <definedName name="STKDIARIOPX04">#REF!</definedName>
    <definedName name="Suma_de_ABR_U_3">#REF!</definedName>
    <definedName name="SUMMARY" localSheetId="8">#REF!</definedName>
    <definedName name="SUMMARY">#REF!</definedName>
    <definedName name="super" localSheetId="8">#REF!</definedName>
    <definedName name="super">#REF!</definedName>
    <definedName name="tablasun" localSheetId="8">#REF!</definedName>
    <definedName name="tablasun">#REF!</definedName>
    <definedName name="TbPy530159">#REF!</definedName>
    <definedName name="Tech">#REF!</definedName>
    <definedName name="techld">#REF!</definedName>
    <definedName name="TechPCS">#REF!</definedName>
    <definedName name="Test_de_Gastos_Mayores">#REF!</definedName>
    <definedName name="TEST0" localSheetId="8">#REF!</definedName>
    <definedName name="TEST0">#REF!</definedName>
    <definedName name="TEST1" localSheetId="8">#REF!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0">#REF!</definedName>
    <definedName name="TEST21">#REF!</definedName>
    <definedName name="TEST22">#REF!</definedName>
    <definedName name="TEST23">#REF!</definedName>
    <definedName name="TEST24">#REF!</definedName>
    <definedName name="TEST25">#REF!</definedName>
    <definedName name="TEST26">#REF!</definedName>
    <definedName name="TEST27">#REF!</definedName>
    <definedName name="TEST28">#REF!</definedName>
    <definedName name="TEST29">#REF!</definedName>
    <definedName name="TEST30">#REF!</definedName>
    <definedName name="TEST31">#REF!</definedName>
    <definedName name="TEST32">#REF!</definedName>
    <definedName name="TEST33">#REF!</definedName>
    <definedName name="TEST34">#REF!</definedName>
    <definedName name="TEST35">#REF!</definedName>
    <definedName name="TEST36">#REF!</definedName>
    <definedName name="TEST6">#REF!</definedName>
    <definedName name="TEST7">#REF!</definedName>
    <definedName name="TEST8">#REF!</definedName>
    <definedName name="TEST9">#REF!</definedName>
    <definedName name="TESTKEYS" localSheetId="8">#REF!</definedName>
    <definedName name="TESTKEYS">#REF!</definedName>
    <definedName name="TextRefCopy1">#REF!</definedName>
    <definedName name="TextRefCopy10" localSheetId="8">#REF!</definedName>
    <definedName name="TextRefCopy10">#REF!</definedName>
    <definedName name="TextRefCopy100" localSheetId="8">#REF!</definedName>
    <definedName name="TextRefCopy100">#REF!</definedName>
    <definedName name="TextRefCopy102" localSheetId="8">#REF!</definedName>
    <definedName name="TextRefCopy102">#REF!</definedName>
    <definedName name="TextRefCopy103" localSheetId="8">#REF!</definedName>
    <definedName name="TextRefCopy103">#REF!</definedName>
    <definedName name="TextRefCopy104" localSheetId="8">#REF!</definedName>
    <definedName name="TextRefCopy104">#REF!</definedName>
    <definedName name="TextRefCopy105" localSheetId="8">#REF!</definedName>
    <definedName name="TextRefCopy105">#REF!</definedName>
    <definedName name="TextRefCopy107" localSheetId="8">#REF!</definedName>
    <definedName name="TextRefCopy107">#REF!</definedName>
    <definedName name="TextRefCopy108" localSheetId="8">#REF!</definedName>
    <definedName name="TextRefCopy108">#REF!</definedName>
    <definedName name="TextRefCopy109" localSheetId="8">#REF!</definedName>
    <definedName name="TextRefCopy109">#REF!</definedName>
    <definedName name="TextRefCopy11" localSheetId="8">#REF!</definedName>
    <definedName name="TextRefCopy111">#REF!</definedName>
    <definedName name="TextRefCopy112" localSheetId="8">#REF!</definedName>
    <definedName name="TextRefCopy112">#REF!</definedName>
    <definedName name="TextRefCopy113" localSheetId="8">#REF!</definedName>
    <definedName name="TextRefCopy113">#REF!</definedName>
    <definedName name="TextRefCopy114">#REF!</definedName>
    <definedName name="TextRefCopy116" localSheetId="8">#REF!</definedName>
    <definedName name="TextRefCopy116">#REF!</definedName>
    <definedName name="TextRefCopy118" localSheetId="8">#REF!</definedName>
    <definedName name="TextRefCopy118">#REF!</definedName>
    <definedName name="TextRefCopy119" localSheetId="8">#REF!</definedName>
    <definedName name="TextRefCopy119">#REF!</definedName>
    <definedName name="TextRefCopy12" localSheetId="8">#REF!</definedName>
    <definedName name="TextRefCopy120" localSheetId="8">#REF!</definedName>
    <definedName name="TextRefCopy120">#REF!</definedName>
    <definedName name="TextRefCopy121" localSheetId="8">#REF!</definedName>
    <definedName name="TextRefCopy121">#REF!</definedName>
    <definedName name="TextRefCopy122">#REF!</definedName>
    <definedName name="TextRefCopy123">#REF!</definedName>
    <definedName name="TextRefCopy127" localSheetId="8">#REF!</definedName>
    <definedName name="TextRefCopy127">#REF!</definedName>
    <definedName name="TextRefCopy13" localSheetId="8">#REF!</definedName>
    <definedName name="TextRefCopy14" localSheetId="8">#REF!</definedName>
    <definedName name="TextRefCopy15" localSheetId="8">#REF!</definedName>
    <definedName name="TextRefCopy169">#REF!</definedName>
    <definedName name="TextRefCopy171">#REF!</definedName>
    <definedName name="TextRefCopy172">#REF!</definedName>
    <definedName name="TextRefCopy173">#REF!</definedName>
    <definedName name="TextRefCopy175">#REF!</definedName>
    <definedName name="TextRefCopy177">#REF!</definedName>
    <definedName name="TextRefCopy178">#REF!</definedName>
    <definedName name="TextRefCopy29">#REF!</definedName>
    <definedName name="TextRefCopy3" localSheetId="8">#REF!</definedName>
    <definedName name="TextRefCopy3">#REF!</definedName>
    <definedName name="TextRefCopy30">#REF!</definedName>
    <definedName name="TextRefCopy31">#REF!</definedName>
    <definedName name="TextRefCopy32">#REF!</definedName>
    <definedName name="TextRefCopy35">#REF!</definedName>
    <definedName name="TextRefCopy37">#REF!</definedName>
    <definedName name="TextRefCopy38">#REF!</definedName>
    <definedName name="TextRefCopy39">#REF!</definedName>
    <definedName name="TextRefCopy4" localSheetId="8">#REF!</definedName>
    <definedName name="TextRefCopy4">#REF!</definedName>
    <definedName name="TextRefCopy41">#REF!</definedName>
    <definedName name="TextRefCopy42" localSheetId="8">#REF!</definedName>
    <definedName name="TextRefCopy42">#REF!</definedName>
    <definedName name="TextRefCopy43" localSheetId="8">#REF!</definedName>
    <definedName name="TextRefCopy44" localSheetId="8">#REF!</definedName>
    <definedName name="TextRefCopy44">#REF!</definedName>
    <definedName name="TextRefCopy46">#REF!</definedName>
    <definedName name="TextRefCopy53" localSheetId="8">#REF!</definedName>
    <definedName name="TextRefCopy53">#REF!</definedName>
    <definedName name="TextRefCopy54" localSheetId="8">#REF!</definedName>
    <definedName name="TextRefCopy54">#REF!</definedName>
    <definedName name="TextRefCopy55" localSheetId="8">#REF!</definedName>
    <definedName name="TextRefCopy55">#REF!</definedName>
    <definedName name="TextRefCopy56" localSheetId="8">#REF!</definedName>
    <definedName name="TextRefCopy56">#REF!</definedName>
    <definedName name="TextRefCopy6">#REF!</definedName>
    <definedName name="TextRefCopy63" localSheetId="8">#REF!</definedName>
    <definedName name="TextRefCopy63">#REF!</definedName>
    <definedName name="TextRefCopy65" localSheetId="8">#REF!</definedName>
    <definedName name="TextRefCopy65">#REF!</definedName>
    <definedName name="TextRefCopy66" localSheetId="8">#REF!</definedName>
    <definedName name="TextRefCopy66">#REF!</definedName>
    <definedName name="TextRefCopy67" localSheetId="8">#REF!</definedName>
    <definedName name="TextRefCopy67">#REF!</definedName>
    <definedName name="TextRefCopy68" localSheetId="8">#REF!</definedName>
    <definedName name="TextRefCopy68">#REF!</definedName>
    <definedName name="TextRefCopy7" localSheetId="8">#REF!</definedName>
    <definedName name="TextRefCopy7">#REF!</definedName>
    <definedName name="TextRefCopy70" localSheetId="8">#REF!</definedName>
    <definedName name="TextRefCopy70">#REF!</definedName>
    <definedName name="TextRefCopy71" localSheetId="8">#REF!</definedName>
    <definedName name="TextRefCopy71">#REF!</definedName>
    <definedName name="TextRefCopy73" localSheetId="8">#REF!</definedName>
    <definedName name="TextRefCopy73">#REF!</definedName>
    <definedName name="TextRefCopy75" localSheetId="8">#REF!</definedName>
    <definedName name="TextRefCopy75">#REF!</definedName>
    <definedName name="TextRefCopy77" localSheetId="8">#REF!</definedName>
    <definedName name="TextRefCopy77">#REF!</definedName>
    <definedName name="TextRefCopy79" localSheetId="8">#REF!</definedName>
    <definedName name="TextRefCopy79">#REF!</definedName>
    <definedName name="TextRefCopy8" localSheetId="8">#REF!</definedName>
    <definedName name="TextRefCopy8">#REF!</definedName>
    <definedName name="TextRefCopy80" localSheetId="8">#REF!</definedName>
    <definedName name="TextRefCopy80">#REF!</definedName>
    <definedName name="TextRefCopy82" localSheetId="8">#REF!</definedName>
    <definedName name="TextRefCopy82">#REF!</definedName>
    <definedName name="TextRefCopy85" localSheetId="8">#REF!</definedName>
    <definedName name="TextRefCopy86" localSheetId="8">#REF!</definedName>
    <definedName name="TextRefCopy88" localSheetId="8">#REF!</definedName>
    <definedName name="TextRefCopy89" localSheetId="8">#REF!</definedName>
    <definedName name="TextRefCopy90" localSheetId="8">#REF!</definedName>
    <definedName name="TextRefCopy91" localSheetId="8">#REF!</definedName>
    <definedName name="TextRefCopy92" localSheetId="8">#REF!</definedName>
    <definedName name="TextRefCopy93" localSheetId="8">#REF!</definedName>
    <definedName name="TextRefCopy97" localSheetId="8">#REF!</definedName>
    <definedName name="TextRefCopy97">#REF!</definedName>
    <definedName name="TextRefCopy98">#REF!</definedName>
    <definedName name="TextRefCopyRangeCount" localSheetId="8" hidden="1">12</definedName>
    <definedName name="TextRefCopyRangeCount" hidden="1">1</definedName>
    <definedName name="Top_Stratum_Number" localSheetId="8">#REF!</definedName>
    <definedName name="Top_Stratum_Number">#REF!</definedName>
    <definedName name="Top_Stratum_Value" localSheetId="8">#REF!</definedName>
    <definedName name="Top_Stratum_Value">#REF!</definedName>
    <definedName name="Total_Amount">#REF!</definedName>
    <definedName name="Total_Number_Selections" localSheetId="8">#REF!</definedName>
    <definedName name="Total_Number_Selections">#REF!</definedName>
    <definedName name="tp" localSheetId="8">#REF!</definedName>
    <definedName name="tp">#REF!</definedName>
    <definedName name="Unidades" localSheetId="8">#REF!</definedName>
    <definedName name="Unidades">#REF!</definedName>
    <definedName name="URUGUAY" localSheetId="8">#REF!</definedName>
    <definedName name="URUGUAY">#REF!</definedName>
    <definedName name="vencidos">#REF!</definedName>
    <definedName name="vigencia" localSheetId="8">#REF!</definedName>
    <definedName name="vigencia">#REF!</definedName>
    <definedName name="vpphold">#REF!</definedName>
    <definedName name="VTADIAR" localSheetId="8">#REF!</definedName>
    <definedName name="VTADIAR">#REF!</definedName>
    <definedName name="VTO">#REF!</definedName>
    <definedName name="vtoañoc">#REF!</definedName>
    <definedName name="vtoañon">#REF!</definedName>
    <definedName name="vtoaños">#REF!</definedName>
    <definedName name="VTOSN">#REF!</definedName>
    <definedName name="WDSD" hidden="1">#REF!</definedName>
    <definedName name="wrn.Aging._.and._.Trend._.Analysis." localSheetId="3" hidden="1">{#N/A,#N/A,FALSE,"Aging Summary";#N/A,#N/A,FALSE,"Ratio Analysis";#N/A,#N/A,FALSE,"Test 120 Day Accts";#N/A,#N/A,FALSE,"Tickmarks"}</definedName>
    <definedName name="wrn.Aging._.and._.Trend._.Analysis." localSheetId="10" hidden="1">{#N/A,#N/A,FALSE,"Aging Summary";#N/A,#N/A,FALSE,"Ratio Analysis";#N/A,#N/A,FALSE,"Test 120 Day Accts";#N/A,#N/A,FALSE,"Tickmarks"}</definedName>
    <definedName name="wrn.Aging._.and._.Trend._.Analysis." localSheetId="5" hidden="1">{#N/A,#N/A,FALSE,"Aging Summary";#N/A,#N/A,FALSE,"Ratio Analysis";#N/A,#N/A,FALSE,"Test 120 Day Accts";#N/A,#N/A,FALSE,"Tickmarks"}</definedName>
    <definedName name="wrn.Aging._.and._.Trend._.Analysis." localSheetId="6" hidden="1">{#N/A,#N/A,FALSE,"Aging Summary";#N/A,#N/A,FALSE,"Ratio Analysis";#N/A,#N/A,FALSE,"Test 120 Day Accts";#N/A,#N/A,FALSE,"Tickmarks"}</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localSheetId="12" hidden="1">{#N/A,#N/A,FALSE,"Aging Summary";#N/A,#N/A,FALSE,"Ratio Analysis";#N/A,#N/A,FALSE,"Test 120 Day Accts";#N/A,#N/A,FALSE,"Tickmarks"}</definedName>
    <definedName name="wrn.Aging._.and._.Trend._.Analysis." localSheetId="13" hidden="1">{#N/A,#N/A,FALSE,"Aging Summary";#N/A,#N/A,FALSE,"Ratio Analysis";#N/A,#N/A,FALSE,"Test 120 Day Accts";#N/A,#N/A,FALSE,"Tickmarks"}</definedName>
    <definedName name="wrn.Aging._.and._.Trend._.Analysis." localSheetId="8"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Volumen." localSheetId="3" hidden="1">{#N/A,#N/A,FALSE,"VOL"}</definedName>
    <definedName name="wrn.Volumen." localSheetId="10" hidden="1">{#N/A,#N/A,FALSE,"VOL"}</definedName>
    <definedName name="wrn.Volumen." localSheetId="5" hidden="1">{#N/A,#N/A,FALSE,"VOL"}</definedName>
    <definedName name="wrn.Volumen." localSheetId="6" hidden="1">{#N/A,#N/A,FALSE,"VOL"}</definedName>
    <definedName name="wrn.Volumen." localSheetId="9" hidden="1">{#N/A,#N/A,FALSE,"VOL"}</definedName>
    <definedName name="wrn.Volumen." localSheetId="11" hidden="1">{#N/A,#N/A,FALSE,"VOL"}</definedName>
    <definedName name="wrn.Volumen." localSheetId="12" hidden="1">{#N/A,#N/A,FALSE,"VOL"}</definedName>
    <definedName name="wrn.Volumen." localSheetId="13" hidden="1">{#N/A,#N/A,FALSE,"VOL"}</definedName>
    <definedName name="wrn.Volumen." localSheetId="8" hidden="1">{#N/A,#N/A,FALSE,"VOL"}</definedName>
    <definedName name="wrn.Volumen." hidden="1">{#N/A,#N/A,FALSE,"VOL"}</definedName>
    <definedName name="xdc">#REF!</definedName>
    <definedName name="XREF_COLUMN_1" hidden="1">#REF!</definedName>
    <definedName name="XREF_COLUMN_10" hidden="1">#REF!</definedName>
    <definedName name="XREF_COLUMN_11" localSheetId="8" hidden="1">'VARIACION DEL ACTIVO NETO'!#REF!</definedName>
    <definedName name="XREF_COLUMN_12" localSheetId="8" hidden="1">'VARIACION DEL ACTIVO NETO'!#REF!</definedName>
    <definedName name="XREF_COLUMN_12" hidden="1">#REF!</definedName>
    <definedName name="XREF_COLUMN_13" localSheetId="8" hidden="1">'VARIACION DEL ACTIVO NETO'!#REF!</definedName>
    <definedName name="XREF_COLUMN_13" hidden="1">#REF!</definedName>
    <definedName name="XREF_COLUMN_14" localSheetId="8" hidden="1">'VARIACION DEL ACTIVO NETO'!$P:$P</definedName>
    <definedName name="XREF_COLUMN_14" hidden="1">#REF!</definedName>
    <definedName name="XREF_COLUMN_15" localSheetId="8" hidden="1">#REF!</definedName>
    <definedName name="XREF_COLUMN_15" hidden="1">#REF!</definedName>
    <definedName name="XREF_COLUMN_17" localSheetId="8" hidden="1">#REF!</definedName>
    <definedName name="XREF_COLUMN_17" hidden="1">#REF!</definedName>
    <definedName name="XREF_COLUMN_2" hidden="1">#REF!</definedName>
    <definedName name="XREF_COLUMN_24" hidden="1">#REF!</definedName>
    <definedName name="XREF_COLUMN_4" localSheetId="8" hidden="1">#REF!</definedName>
    <definedName name="XREF_COLUMN_5" localSheetId="8" hidden="1">'VARIACION DEL ACTIVO NETO'!$D:$D</definedName>
    <definedName name="XREF_COLUMN_7" hidden="1">#REF!</definedName>
    <definedName name="XREF_COLUMN_9" hidden="1">#REF!</definedName>
    <definedName name="XRefActiveRow" localSheetId="8" hidden="1">#REF!</definedName>
    <definedName name="XRefActiveRow" hidden="1">#REF!</definedName>
    <definedName name="XRefColumnsCount" localSheetId="8" hidden="1">14</definedName>
    <definedName name="XRefColumnsCount" hidden="1">2</definedName>
    <definedName name="XRefCopy1" localSheetId="8" hidden="1">#REF!</definedName>
    <definedName name="XRefCopy1" hidden="1">#REF!</definedName>
    <definedName name="XRefCopy10" localSheetId="8" hidden="1">#REF!</definedName>
    <definedName name="XRefCopy100" localSheetId="8" hidden="1">#REF!</definedName>
    <definedName name="XRefCopy100" hidden="1">#REF!</definedName>
    <definedName name="XRefCopy100Row" localSheetId="8" hidden="1">#REF!</definedName>
    <definedName name="XRefCopy100Row" hidden="1">#REF!</definedName>
    <definedName name="XRefCopy101" localSheetId="8" hidden="1">#REF!</definedName>
    <definedName name="XRefCopy101" hidden="1">#REF!</definedName>
    <definedName name="XRefCopy101Row" localSheetId="8" hidden="1">#REF!</definedName>
    <definedName name="XRefCopy101Row" hidden="1">#REF!</definedName>
    <definedName name="XRefCopy102" localSheetId="8" hidden="1">#REF!</definedName>
    <definedName name="XRefCopy102" hidden="1">#REF!</definedName>
    <definedName name="XRefCopy102Row" localSheetId="8" hidden="1">#REF!</definedName>
    <definedName name="XRefCopy102Row" hidden="1">#REF!</definedName>
    <definedName name="XRefCopy103" localSheetId="8" hidden="1">#REF!</definedName>
    <definedName name="XRefCopy103" hidden="1">#REF!</definedName>
    <definedName name="XRefCopy103Row" localSheetId="8" hidden="1">#REF!</definedName>
    <definedName name="XRefCopy103Row" hidden="1">#REF!</definedName>
    <definedName name="XRefCopy104" localSheetId="8" hidden="1">#REF!</definedName>
    <definedName name="XRefCopy104" hidden="1">#REF!</definedName>
    <definedName name="XRefCopy104Row" localSheetId="8" hidden="1">#REF!</definedName>
    <definedName name="XRefCopy104Row" hidden="1">#REF!</definedName>
    <definedName name="XRefCopy105" hidden="1">#REF!</definedName>
    <definedName name="XRefCopy105Row" localSheetId="8" hidden="1">#REF!</definedName>
    <definedName name="XRefCopy105Row" hidden="1">#REF!</definedName>
    <definedName name="XRefCopy106" hidden="1">#REF!</definedName>
    <definedName name="XRefCopy106Row" localSheetId="8" hidden="1">#REF!</definedName>
    <definedName name="XRefCopy106Row" hidden="1">#REF!</definedName>
    <definedName name="XRefCopy107" hidden="1">#REF!</definedName>
    <definedName name="XRefCopy107Row" localSheetId="8" hidden="1">#REF!</definedName>
    <definedName name="XRefCopy107Row" hidden="1">#REF!</definedName>
    <definedName name="XRefCopy108" hidden="1">#REF!</definedName>
    <definedName name="XRefCopy108Row" localSheetId="8" hidden="1">#REF!</definedName>
    <definedName name="XRefCopy108Row" hidden="1">#REF!</definedName>
    <definedName name="XRefCopy109" hidden="1">#REF!</definedName>
    <definedName name="XRefCopy109Row" localSheetId="8" hidden="1">#REF!</definedName>
    <definedName name="XRefCopy109Row" hidden="1">#REF!</definedName>
    <definedName name="XRefCopy10Row" localSheetId="8" hidden="1">#REF!</definedName>
    <definedName name="XRefCopy10Row" hidden="1">#REF!</definedName>
    <definedName name="XRefCopy11" localSheetId="8" hidden="1">#REF!</definedName>
    <definedName name="XRefCopy110Row" localSheetId="8" hidden="1">#REF!</definedName>
    <definedName name="XRefCopy110Row" hidden="1">#REF!</definedName>
    <definedName name="XRefCopy111Row" localSheetId="8" hidden="1">#REF!</definedName>
    <definedName name="XRefCopy111Row" hidden="1">#REF!</definedName>
    <definedName name="XRefCopy112" hidden="1">#REF!</definedName>
    <definedName name="XRefCopy112Row" localSheetId="8" hidden="1">#REF!</definedName>
    <definedName name="XRefCopy112Row" hidden="1">#REF!</definedName>
    <definedName name="XRefCopy113" hidden="1">#REF!</definedName>
    <definedName name="XRefCopy113Row" localSheetId="8" hidden="1">#REF!</definedName>
    <definedName name="XRefCopy113Row" hidden="1">#REF!</definedName>
    <definedName name="XRefCopy114" hidden="1">#REF!</definedName>
    <definedName name="XRefCopy114Row" localSheetId="8" hidden="1">#REF!</definedName>
    <definedName name="XRefCopy114Row" hidden="1">#REF!</definedName>
    <definedName name="XRefCopy115" hidden="1">#REF!</definedName>
    <definedName name="XRefCopy115Row" localSheetId="8" hidden="1">#REF!</definedName>
    <definedName name="XRefCopy115Row" hidden="1">#REF!</definedName>
    <definedName name="XRefCopy116" hidden="1">#REF!</definedName>
    <definedName name="XRefCopy116Row" localSheetId="8" hidden="1">#REF!</definedName>
    <definedName name="XRefCopy116Row" hidden="1">#REF!</definedName>
    <definedName name="XRefCopy117" hidden="1">#REF!</definedName>
    <definedName name="XRefCopy117Row" localSheetId="8" hidden="1">#REF!</definedName>
    <definedName name="XRefCopy117Row" hidden="1">#REF!</definedName>
    <definedName name="XRefCopy118" localSheetId="8" hidden="1">#REF!</definedName>
    <definedName name="XRefCopy118" hidden="1">#REF!</definedName>
    <definedName name="XRefCopy118Row" localSheetId="8" hidden="1">#REF!</definedName>
    <definedName name="XRefCopy118Row" hidden="1">#REF!</definedName>
    <definedName name="XRefCopy119" localSheetId="8" hidden="1">#REF!</definedName>
    <definedName name="XRefCopy119" hidden="1">#REF!</definedName>
    <definedName name="XRefCopy119Row" localSheetId="8" hidden="1">#REF!</definedName>
    <definedName name="XRefCopy119Row" hidden="1">#REF!</definedName>
    <definedName name="XRefCopy11Row" localSheetId="8" hidden="1">#REF!</definedName>
    <definedName name="XRefCopy11Row" hidden="1">#REF!</definedName>
    <definedName name="XRefCopy12" hidden="1">#REF!</definedName>
    <definedName name="XRefCopy120" localSheetId="8" hidden="1">#REF!</definedName>
    <definedName name="XRefCopy120" hidden="1">#REF!</definedName>
    <definedName name="XRefCopy120Row" localSheetId="8" hidden="1">#REF!</definedName>
    <definedName name="XRefCopy120Row" hidden="1">#REF!</definedName>
    <definedName name="XRefCopy121" localSheetId="8" hidden="1">#REF!</definedName>
    <definedName name="XRefCopy121" hidden="1">#REF!</definedName>
    <definedName name="XRefCopy121Row" localSheetId="8" hidden="1">#REF!</definedName>
    <definedName name="XRefCopy121Row" hidden="1">#REF!</definedName>
    <definedName name="XRefCopy122" localSheetId="8" hidden="1">#REF!</definedName>
    <definedName name="XRefCopy122" hidden="1">#REF!</definedName>
    <definedName name="XRefCopy122Row" localSheetId="8" hidden="1">#REF!</definedName>
    <definedName name="XRefCopy122Row" hidden="1">#REF!</definedName>
    <definedName name="XRefCopy123" hidden="1">#REF!</definedName>
    <definedName name="XRefCopy123Row" localSheetId="8" hidden="1">#REF!</definedName>
    <definedName name="XRefCopy123Row" hidden="1">#REF!</definedName>
    <definedName name="XRefCopy124" hidden="1">#REF!</definedName>
    <definedName name="XRefCopy124Row" localSheetId="8" hidden="1">#REF!</definedName>
    <definedName name="XRefCopy124Row" hidden="1">#REF!</definedName>
    <definedName name="XRefCopy125" hidden="1">#REF!</definedName>
    <definedName name="XRefCopy125Row" localSheetId="8" hidden="1">#REF!</definedName>
    <definedName name="XRefCopy125Row" hidden="1">#REF!</definedName>
    <definedName name="XRefCopy126" hidden="1">#REF!</definedName>
    <definedName name="XRefCopy126Row" localSheetId="8" hidden="1">#REF!</definedName>
    <definedName name="XRefCopy126Row" hidden="1">#REF!</definedName>
    <definedName name="XRefCopy127" hidden="1">#REF!</definedName>
    <definedName name="XRefCopy127Row" localSheetId="8" hidden="1">#REF!</definedName>
    <definedName name="XRefCopy127Row" hidden="1">#REF!</definedName>
    <definedName name="XRefCopy128" hidden="1">#REF!</definedName>
    <definedName name="XRefCopy129" hidden="1">#REF!</definedName>
    <definedName name="XRefCopy129Row" localSheetId="8" hidden="1">#REF!</definedName>
    <definedName name="XRefCopy129Row" hidden="1">#REF!</definedName>
    <definedName name="XRefCopy12Row" localSheetId="8" hidden="1">#REF!</definedName>
    <definedName name="XRefCopy12Row" hidden="1">#REF!</definedName>
    <definedName name="XRefCopy13" localSheetId="8" hidden="1">#REF!</definedName>
    <definedName name="XRefCopy130" hidden="1">#REF!</definedName>
    <definedName name="XRefCopy130Row" localSheetId="8" hidden="1">#REF!</definedName>
    <definedName name="XRefCopy130Row" hidden="1">#REF!</definedName>
    <definedName name="XRefCopy131" hidden="1">#REF!</definedName>
    <definedName name="XRefCopy131Row" localSheetId="8" hidden="1">#REF!</definedName>
    <definedName name="XRefCopy131Row" hidden="1">#REF!</definedName>
    <definedName name="XRefCopy132" localSheetId="8" hidden="1">#REF!</definedName>
    <definedName name="XRefCopy132" hidden="1">#REF!</definedName>
    <definedName name="XRefCopy132Row" localSheetId="8" hidden="1">#REF!</definedName>
    <definedName name="XRefCopy132Row" hidden="1">#REF!</definedName>
    <definedName name="XRefCopy133" localSheetId="8" hidden="1">#REF!</definedName>
    <definedName name="XRefCopy133" hidden="1">#REF!</definedName>
    <definedName name="XRefCopy133Row" localSheetId="8" hidden="1">#REF!</definedName>
    <definedName name="XRefCopy133Row" hidden="1">#REF!</definedName>
    <definedName name="XRefCopy134" hidden="1">#REF!</definedName>
    <definedName name="XRefCopy134Row" localSheetId="8" hidden="1">#REF!</definedName>
    <definedName name="XRefCopy134Row" hidden="1">#REF!</definedName>
    <definedName name="XRefCopy135" hidden="1">#REF!</definedName>
    <definedName name="XRefCopy135Row" localSheetId="8" hidden="1">#REF!</definedName>
    <definedName name="XRefCopy135Row" hidden="1">#REF!</definedName>
    <definedName name="XRefCopy136" hidden="1">#REF!</definedName>
    <definedName name="XRefCopy136Row" localSheetId="8" hidden="1">#REF!</definedName>
    <definedName name="XRefCopy136Row" hidden="1">#REF!</definedName>
    <definedName name="XRefCopy137" hidden="1">#REF!</definedName>
    <definedName name="XRefCopy137Row" localSheetId="8" hidden="1">#REF!</definedName>
    <definedName name="XRefCopy137Row" hidden="1">#REF!</definedName>
    <definedName name="XRefCopy138" hidden="1">#REF!</definedName>
    <definedName name="XRefCopy138Row" localSheetId="8" hidden="1">#REF!</definedName>
    <definedName name="XRefCopy138Row" hidden="1">#REF!</definedName>
    <definedName name="XRefCopy139" hidden="1">#REF!</definedName>
    <definedName name="XRefCopy139Row" localSheetId="8" hidden="1">#REF!</definedName>
    <definedName name="XRefCopy139Row" hidden="1">#REF!</definedName>
    <definedName name="XRefCopy13Row" localSheetId="8" hidden="1">#REF!</definedName>
    <definedName name="XRefCopy13Row" hidden="1">#REF!</definedName>
    <definedName name="XRefCopy140" hidden="1">#REF!</definedName>
    <definedName name="XRefCopy140Row" localSheetId="8" hidden="1">#REF!</definedName>
    <definedName name="XRefCopy140Row" hidden="1">#REF!</definedName>
    <definedName name="XRefCopy141Row" localSheetId="8" hidden="1">#REF!</definedName>
    <definedName name="XRefCopy141Row" hidden="1">#REF!</definedName>
    <definedName name="XRefCopy142" localSheetId="8" hidden="1">#REF!</definedName>
    <definedName name="XRefCopy142Row" localSheetId="8" hidden="1">#REF!</definedName>
    <definedName name="XRefCopy142Row" hidden="1">#REF!</definedName>
    <definedName name="XRefCopy143" localSheetId="8" hidden="1">#REF!</definedName>
    <definedName name="XRefCopy143Row" localSheetId="8" hidden="1">#REF!</definedName>
    <definedName name="XRefCopy143Row" hidden="1">#REF!</definedName>
    <definedName name="XRefCopy144Row" localSheetId="8" hidden="1">#REF!</definedName>
    <definedName name="XRefCopy144Row" hidden="1">#REF!</definedName>
    <definedName name="XRefCopy145Row" localSheetId="8" hidden="1">#REF!</definedName>
    <definedName name="XRefCopy145Row" hidden="1">#REF!</definedName>
    <definedName name="XRefCopy146" localSheetId="8" hidden="1">#REF!</definedName>
    <definedName name="XRefCopy146Row" localSheetId="8" hidden="1">#REF!</definedName>
    <definedName name="XRefCopy146Row" hidden="1">#REF!</definedName>
    <definedName name="XRefCopy147" localSheetId="8" hidden="1">#REF!</definedName>
    <definedName name="XRefCopy147Row" localSheetId="8" hidden="1">#REF!</definedName>
    <definedName name="XRefCopy147Row" hidden="1">#REF!</definedName>
    <definedName name="XRefCopy148" localSheetId="8" hidden="1">#REF!</definedName>
    <definedName name="XRefCopy148Row" localSheetId="8" hidden="1">#REF!</definedName>
    <definedName name="XRefCopy148Row" hidden="1">#REF!</definedName>
    <definedName name="XRefCopy149" localSheetId="8" hidden="1">#REF!</definedName>
    <definedName name="XRefCopy149" hidden="1">#REF!</definedName>
    <definedName name="XRefCopy149Row" localSheetId="8" hidden="1">#REF!</definedName>
    <definedName name="XRefCopy149Row" hidden="1">#REF!</definedName>
    <definedName name="XRefCopy14Row" hidden="1">#REF!</definedName>
    <definedName name="XRefCopy150" localSheetId="8" hidden="1">#REF!</definedName>
    <definedName name="XRefCopy150" hidden="1">#REF!</definedName>
    <definedName name="XRefCopy150Row" localSheetId="8" hidden="1">#REF!</definedName>
    <definedName name="XRefCopy150Row" hidden="1">#REF!</definedName>
    <definedName name="XRefCopy151" localSheetId="8" hidden="1">#REF!</definedName>
    <definedName name="XRefCopy151" hidden="1">#REF!</definedName>
    <definedName name="XRefCopy151Row" localSheetId="8" hidden="1">#REF!</definedName>
    <definedName name="XRefCopy151Row" hidden="1">#REF!</definedName>
    <definedName name="XRefCopy152" localSheetId="8" hidden="1">#REF!</definedName>
    <definedName name="XRefCopy152" hidden="1">#REF!</definedName>
    <definedName name="XRefCopy152Row" localSheetId="8" hidden="1">#REF!</definedName>
    <definedName name="XRefCopy152Row" hidden="1">#REF!</definedName>
    <definedName name="XRefCopy153" localSheetId="8" hidden="1">#REF!</definedName>
    <definedName name="XRefCopy153" hidden="1">#REF!</definedName>
    <definedName name="XRefCopy153Row" localSheetId="8" hidden="1">#REF!</definedName>
    <definedName name="XRefCopy153Row" hidden="1">#REF!</definedName>
    <definedName name="XRefCopy154" localSheetId="8" hidden="1">#REF!</definedName>
    <definedName name="XRefCopy154" hidden="1">#REF!</definedName>
    <definedName name="XRefCopy154Row" localSheetId="8" hidden="1">#REF!</definedName>
    <definedName name="XRefCopy154Row" hidden="1">#REF!</definedName>
    <definedName name="XRefCopy155" localSheetId="8" hidden="1">#REF!</definedName>
    <definedName name="XRefCopy155" hidden="1">#REF!</definedName>
    <definedName name="XRefCopy155Row" localSheetId="8" hidden="1">#REF!</definedName>
    <definedName name="XRefCopy155Row" hidden="1">#REF!</definedName>
    <definedName name="XRefCopy156" localSheetId="8" hidden="1">#REF!</definedName>
    <definedName name="XRefCopy156" hidden="1">#REF!</definedName>
    <definedName name="XRefCopy156Row" localSheetId="8" hidden="1">#REF!</definedName>
    <definedName name="XRefCopy156Row" hidden="1">#REF!</definedName>
    <definedName name="XRefCopy157" localSheetId="8" hidden="1">#REF!</definedName>
    <definedName name="XRefCopy157" hidden="1">#REF!</definedName>
    <definedName name="XRefCopy157Row" localSheetId="8" hidden="1">#REF!</definedName>
    <definedName name="XRefCopy157Row" hidden="1">#REF!</definedName>
    <definedName name="XRefCopy158" localSheetId="8" hidden="1">#REF!</definedName>
    <definedName name="XRefCopy158" hidden="1">#REF!</definedName>
    <definedName name="XRefCopy158Row" localSheetId="8" hidden="1">#REF!</definedName>
    <definedName name="XRefCopy158Row" hidden="1">#REF!</definedName>
    <definedName name="XRefCopy159" localSheetId="8" hidden="1">#REF!</definedName>
    <definedName name="XRefCopy159" hidden="1">#REF!</definedName>
    <definedName name="XRefCopy159Row" localSheetId="8" hidden="1">#REF!</definedName>
    <definedName name="XRefCopy159Row" hidden="1">#REF!</definedName>
    <definedName name="XRefCopy15Row" localSheetId="8" hidden="1">#REF!</definedName>
    <definedName name="XRefCopy160" localSheetId="8" hidden="1">#REF!</definedName>
    <definedName name="XRefCopy160" hidden="1">#REF!</definedName>
    <definedName name="XRefCopy160Row" localSheetId="8" hidden="1">#REF!</definedName>
    <definedName name="XRefCopy160Row" hidden="1">#REF!</definedName>
    <definedName name="XRefCopy161" localSheetId="8" hidden="1">#REF!</definedName>
    <definedName name="XRefCopy161" hidden="1">#REF!</definedName>
    <definedName name="XRefCopy161Row" localSheetId="8" hidden="1">#REF!</definedName>
    <definedName name="XRefCopy161Row" hidden="1">#REF!</definedName>
    <definedName name="XRefCopy162" localSheetId="8" hidden="1">#REF!</definedName>
    <definedName name="XRefCopy162" hidden="1">#REF!</definedName>
    <definedName name="XRefCopy162Row" localSheetId="8" hidden="1">#REF!</definedName>
    <definedName name="XRefCopy162Row" hidden="1">#REF!</definedName>
    <definedName name="XRefCopy163" localSheetId="8" hidden="1">#REF!</definedName>
    <definedName name="XRefCopy163" hidden="1">#REF!</definedName>
    <definedName name="XRefCopy163Row" localSheetId="8" hidden="1">#REF!</definedName>
    <definedName name="XRefCopy163Row" hidden="1">#REF!</definedName>
    <definedName name="XRefCopy164" localSheetId="8" hidden="1">#REF!</definedName>
    <definedName name="XRefCopy164" hidden="1">#REF!</definedName>
    <definedName name="XRefCopy164Row" localSheetId="8" hidden="1">#REF!</definedName>
    <definedName name="XRefCopy164Row" hidden="1">#REF!</definedName>
    <definedName name="XRefCopy165" localSheetId="8" hidden="1">#REF!</definedName>
    <definedName name="XRefCopy165" hidden="1">#REF!</definedName>
    <definedName name="XRefCopy165Row" hidden="1">#REF!</definedName>
    <definedName name="XRefCopy166" localSheetId="8" hidden="1">#REF!</definedName>
    <definedName name="XRefCopy166" hidden="1">#REF!</definedName>
    <definedName name="XRefCopy166Row" hidden="1">#REF!</definedName>
    <definedName name="XRefCopy167" localSheetId="8" hidden="1">#REF!</definedName>
    <definedName name="XRefCopy167" hidden="1">#REF!</definedName>
    <definedName name="XRefCopy167Row" hidden="1">#REF!</definedName>
    <definedName name="XRefCopy168" hidden="1">#REF!</definedName>
    <definedName name="XRefCopy168Row" hidden="1">#REF!</definedName>
    <definedName name="XRefCopy169" hidden="1">#REF!</definedName>
    <definedName name="XRefCopy169Row" hidden="1">#REF!</definedName>
    <definedName name="XRefCopy16Row" localSheetId="8" hidden="1">#REF!</definedName>
    <definedName name="XRefCopy16Row" hidden="1">#REF!</definedName>
    <definedName name="XRefCopy17" hidden="1">#REF!</definedName>
    <definedName name="XRefCopy170" hidden="1">#REF!</definedName>
    <definedName name="XRefCopy170Row" hidden="1">#REF!</definedName>
    <definedName name="XRefCopy171" hidden="1">#REF!</definedName>
    <definedName name="XRefCopy171Row" hidden="1">#REF!</definedName>
    <definedName name="XRefCopy172" hidden="1">#REF!</definedName>
    <definedName name="XRefCopy172Row" hidden="1">#REF!</definedName>
    <definedName name="XRefCopy173" hidden="1">#REF!</definedName>
    <definedName name="XRefCopy173Row" hidden="1">#REF!</definedName>
    <definedName name="XRefCopy174" hidden="1">#REF!</definedName>
    <definedName name="XRefCopy174Row" hidden="1">#REF!</definedName>
    <definedName name="XRefCopy175" hidden="1">#REF!</definedName>
    <definedName name="XRefCopy175Row" hidden="1">#REF!</definedName>
    <definedName name="XRefCopy176" hidden="1">#REF!</definedName>
    <definedName name="XRefCopy176Row" hidden="1">#REF!</definedName>
    <definedName name="XRefCopy177" hidden="1">#REF!</definedName>
    <definedName name="XRefCopy177Row" hidden="1">#REF!</definedName>
    <definedName name="XRefCopy178" hidden="1">#REF!</definedName>
    <definedName name="XRefCopy178Row" hidden="1">#REF!</definedName>
    <definedName name="XRefCopy179" hidden="1">#REF!</definedName>
    <definedName name="XRefCopy179Row" hidden="1">#REF!</definedName>
    <definedName name="XRefCopy17Row" localSheetId="8" hidden="1">#REF!</definedName>
    <definedName name="XRefCopy17Row" hidden="1">#REF!</definedName>
    <definedName name="XRefCopy180" hidden="1">#REF!</definedName>
    <definedName name="XRefCopy180Row" hidden="1">#REF!</definedName>
    <definedName name="XRefCopy181" hidden="1">#REF!</definedName>
    <definedName name="XRefCopy181Row" hidden="1">#REF!</definedName>
    <definedName name="XRefCopy182" hidden="1">#REF!</definedName>
    <definedName name="XRefCopy182Row" hidden="1">#REF!</definedName>
    <definedName name="XRefCopy183" hidden="1">#REF!</definedName>
    <definedName name="XRefCopy183Row" hidden="1">#REF!</definedName>
    <definedName name="XRefCopy184" hidden="1">#REF!</definedName>
    <definedName name="XRefCopy184Row" hidden="1">#REF!</definedName>
    <definedName name="XRefCopy185" hidden="1">#REF!</definedName>
    <definedName name="XRefCopy185Row" hidden="1">#REF!</definedName>
    <definedName name="XRefCopy186" hidden="1">#REF!</definedName>
    <definedName name="XRefCopy186Row" hidden="1">#REF!</definedName>
    <definedName name="XRefCopy187" hidden="1">#REF!</definedName>
    <definedName name="XRefCopy187Row" hidden="1">#REF!</definedName>
    <definedName name="XRefCopy188" hidden="1">#REF!</definedName>
    <definedName name="XRefCopy188Row" hidden="1">#REF!</definedName>
    <definedName name="XRefCopy189" hidden="1">#REF!</definedName>
    <definedName name="XRefCopy189Row" hidden="1">#REF!</definedName>
    <definedName name="XRefCopy18Row" localSheetId="8" hidden="1">#REF!</definedName>
    <definedName name="XRefCopy190" hidden="1">#REF!</definedName>
    <definedName name="XRefCopy190Row" hidden="1">#REF!</definedName>
    <definedName name="XRefCopy191" hidden="1">#REF!</definedName>
    <definedName name="XRefCopy191Row" hidden="1">#REF!</definedName>
    <definedName name="XRefCopy192" hidden="1">#REF!</definedName>
    <definedName name="XRefCopy192Row" hidden="1">#REF!</definedName>
    <definedName name="XRefCopy193" hidden="1">#REF!</definedName>
    <definedName name="XRefCopy193Row" hidden="1">#REF!</definedName>
    <definedName name="XRefCopy194" hidden="1">#REF!</definedName>
    <definedName name="XRefCopy194Row" hidden="1">#REF!</definedName>
    <definedName name="XRefCopy195" hidden="1">#REF!</definedName>
    <definedName name="XRefCopy195Row" hidden="1">#REF!</definedName>
    <definedName name="XRefCopy196" hidden="1">#REF!</definedName>
    <definedName name="XRefCopy196Row" hidden="1">#REF!</definedName>
    <definedName name="XRefCopy197" hidden="1">#REF!</definedName>
    <definedName name="XRefCopy197Row" hidden="1">#REF!</definedName>
    <definedName name="XRefCopy198" hidden="1">#REF!</definedName>
    <definedName name="XRefCopy198Row" hidden="1">#REF!</definedName>
    <definedName name="XRefCopy199" hidden="1">#REF!</definedName>
    <definedName name="XRefCopy199Row" hidden="1">#REF!</definedName>
    <definedName name="XRefCopy19Row" localSheetId="8" hidden="1">#REF!</definedName>
    <definedName name="XRefCopy19Row" hidden="1">#REF!</definedName>
    <definedName name="XRefCopy1Row" localSheetId="8" hidden="1">#REF!</definedName>
    <definedName name="XRefCopy1Row" hidden="1">#REF!</definedName>
    <definedName name="XRefCopy2" localSheetId="8" hidden="1">#REF!</definedName>
    <definedName name="XRefCopy2" hidden="1">#REF!</definedName>
    <definedName name="XRefCopy20" localSheetId="8" hidden="1">#REF!</definedName>
    <definedName name="XRefCopy200" hidden="1">#REF!</definedName>
    <definedName name="XRefCopy200Row" hidden="1">#REF!</definedName>
    <definedName name="XRefCopy201" hidden="1">#REF!</definedName>
    <definedName name="XRefCopy201Row" hidden="1">#REF!</definedName>
    <definedName name="XRefCopy202" hidden="1">#REF!</definedName>
    <definedName name="XRefCopy202Row" hidden="1">#REF!</definedName>
    <definedName name="XRefCopy203" hidden="1">#REF!</definedName>
    <definedName name="XRefCopy203Row" hidden="1">#REF!</definedName>
    <definedName name="XRefCopy204" hidden="1">#REF!</definedName>
    <definedName name="XRefCopy204Row" hidden="1">#REF!</definedName>
    <definedName name="XRefCopy205" hidden="1">#REF!</definedName>
    <definedName name="XRefCopy205Row" hidden="1">#REF!</definedName>
    <definedName name="XRefCopy206" hidden="1">#REF!</definedName>
    <definedName name="XRefCopy206Row" hidden="1">#REF!</definedName>
    <definedName name="XRefCopy207" hidden="1">#REF!</definedName>
    <definedName name="XRefCopy207Row" hidden="1">#REF!</definedName>
    <definedName name="XRefCopy208" hidden="1">#REF!</definedName>
    <definedName name="XRefCopy208Row" hidden="1">#REF!</definedName>
    <definedName name="XRefCopy209" hidden="1">#REF!</definedName>
    <definedName name="XRefCopy209Row" hidden="1">#REF!</definedName>
    <definedName name="XRefCopy20Row" localSheetId="8" hidden="1">#REF!</definedName>
    <definedName name="XRefCopy20Row" hidden="1">#REF!</definedName>
    <definedName name="XRefCopy210" hidden="1">#REF!</definedName>
    <definedName name="XRefCopy210Row" hidden="1">#REF!</definedName>
    <definedName name="XRefCopy211" hidden="1">#REF!</definedName>
    <definedName name="XRefCopy211Row" hidden="1">#REF!</definedName>
    <definedName name="XRefCopy212" hidden="1">#REF!</definedName>
    <definedName name="XRefCopy212Row" hidden="1">#REF!</definedName>
    <definedName name="XRefCopy213" hidden="1">#REF!</definedName>
    <definedName name="XRefCopy213Row" hidden="1">#REF!</definedName>
    <definedName name="XRefCopy214" hidden="1">#REF!</definedName>
    <definedName name="XRefCopy214Row" hidden="1">#REF!</definedName>
    <definedName name="XRefCopy215" hidden="1">#REF!</definedName>
    <definedName name="XRefCopy215Row" hidden="1">#REF!</definedName>
    <definedName name="XRefCopy216" hidden="1">#REF!</definedName>
    <definedName name="XRefCopy216Row" hidden="1">#REF!</definedName>
    <definedName name="XRefCopy217" hidden="1">#REF!</definedName>
    <definedName name="XRefCopy217Row" hidden="1">#REF!</definedName>
    <definedName name="XRefCopy218" hidden="1">#REF!</definedName>
    <definedName name="XRefCopy218Row" hidden="1">#REF!</definedName>
    <definedName name="XRefCopy219" hidden="1">#REF!</definedName>
    <definedName name="XRefCopy219Row" hidden="1">#REF!</definedName>
    <definedName name="XRefCopy21Row" localSheetId="8" hidden="1">#REF!</definedName>
    <definedName name="XRefCopy21Row" hidden="1">#REF!</definedName>
    <definedName name="XRefCopy220" hidden="1">#REF!</definedName>
    <definedName name="XRefCopy220Row" hidden="1">#REF!</definedName>
    <definedName name="XRefCopy221" hidden="1">#REF!</definedName>
    <definedName name="XRefCopy221Row" hidden="1">#REF!</definedName>
    <definedName name="XRefCopy222" hidden="1">#REF!</definedName>
    <definedName name="XRefCopy222Row" hidden="1">#REF!</definedName>
    <definedName name="XRefCopy223" hidden="1">#REF!</definedName>
    <definedName name="XRefCopy224" hidden="1">#REF!</definedName>
    <definedName name="XRefCopy224Row" hidden="1">#REF!</definedName>
    <definedName name="XRefCopy225" hidden="1">#REF!</definedName>
    <definedName name="XRefCopy225Row" hidden="1">#REF!</definedName>
    <definedName name="XRefCopy226" hidden="1">#REF!</definedName>
    <definedName name="XRefCopy226Row" hidden="1">#REF!</definedName>
    <definedName name="XRefCopy227" hidden="1">#REF!</definedName>
    <definedName name="XRefCopy227Row" hidden="1">#REF!</definedName>
    <definedName name="XRefCopy228" hidden="1">#REF!</definedName>
    <definedName name="XRefCopy228Row" hidden="1">#REF!</definedName>
    <definedName name="XRefCopy229" hidden="1">#REF!</definedName>
    <definedName name="XRefCopy229Row" hidden="1">#REF!</definedName>
    <definedName name="XRefCopy22Row" localSheetId="8" hidden="1">#REF!</definedName>
    <definedName name="XRefCopy22Row" hidden="1">#REF!</definedName>
    <definedName name="XRefCopy230" hidden="1">#REF!</definedName>
    <definedName name="XRefCopy230Row" hidden="1">#REF!</definedName>
    <definedName name="XRefCopy231" hidden="1">#REF!</definedName>
    <definedName name="XRefCopy231Row" hidden="1">#REF!</definedName>
    <definedName name="XRefCopy232" hidden="1">#REF!</definedName>
    <definedName name="XRefCopy232Row" hidden="1">#REF!</definedName>
    <definedName name="XRefCopy233" hidden="1">#REF!</definedName>
    <definedName name="XRefCopy233Row" hidden="1">#REF!</definedName>
    <definedName name="XRefCopy234" hidden="1">#REF!</definedName>
    <definedName name="XRefCopy234Row" hidden="1">#REF!</definedName>
    <definedName name="XRefCopy235" hidden="1">#REF!</definedName>
    <definedName name="XRefCopy235Row" hidden="1">#REF!</definedName>
    <definedName name="XRefCopy236" hidden="1">#REF!</definedName>
    <definedName name="XRefCopy236Row" hidden="1">#REF!</definedName>
    <definedName name="XRefCopy237" hidden="1">#REF!</definedName>
    <definedName name="XRefCopy237Row" hidden="1">#REF!</definedName>
    <definedName name="XRefCopy238" hidden="1">#REF!</definedName>
    <definedName name="XRefCopy238Row" hidden="1">#REF!</definedName>
    <definedName name="XRefCopy239" hidden="1">#REF!</definedName>
    <definedName name="XRefCopy239Row" hidden="1">#REF!</definedName>
    <definedName name="XRefCopy23Row" localSheetId="8" hidden="1">#REF!</definedName>
    <definedName name="XRefCopy23Row" hidden="1">#REF!</definedName>
    <definedName name="XRefCopy240" hidden="1">#REF!</definedName>
    <definedName name="XRefCopy240Row" hidden="1">#REF!</definedName>
    <definedName name="XRefCopy241" hidden="1">#REF!</definedName>
    <definedName name="XRefCopy241Row" hidden="1">#REF!</definedName>
    <definedName name="XRefCopy242" hidden="1">#REF!</definedName>
    <definedName name="XRefCopy242Row" hidden="1">#REF!</definedName>
    <definedName name="XRefCopy243" hidden="1">#REF!</definedName>
    <definedName name="XRefCopy243Row" hidden="1">#REF!</definedName>
    <definedName name="XRefCopy244" hidden="1">#REF!</definedName>
    <definedName name="XRefCopy244Row" hidden="1">#REF!</definedName>
    <definedName name="XRefCopy245" hidden="1">#REF!</definedName>
    <definedName name="XRefCopy245Row" hidden="1">#REF!</definedName>
    <definedName name="XRefCopy246" hidden="1">#REF!</definedName>
    <definedName name="XRefCopy246Row" hidden="1">#REF!</definedName>
    <definedName name="XRefCopy247" hidden="1">#REF!</definedName>
    <definedName name="XRefCopy247Row" hidden="1">#REF!</definedName>
    <definedName name="XRefCopy248" hidden="1">#REF!</definedName>
    <definedName name="XRefCopy248Row" hidden="1">#REF!</definedName>
    <definedName name="XRefCopy249" hidden="1">#REF!</definedName>
    <definedName name="XRefCopy249Row" hidden="1">#REF!</definedName>
    <definedName name="XRefCopy24Row" localSheetId="8" hidden="1">#REF!</definedName>
    <definedName name="XRefCopy24Row" hidden="1">#REF!</definedName>
    <definedName name="XRefCopy250" hidden="1">#REF!</definedName>
    <definedName name="XRefCopy250Row" hidden="1">#REF!</definedName>
    <definedName name="XRefCopy251" hidden="1">#REF!</definedName>
    <definedName name="XRefCopy251Row" hidden="1">#REF!</definedName>
    <definedName name="XRefCopy252" hidden="1">#REF!</definedName>
    <definedName name="XRefCopy252Row" hidden="1">#REF!</definedName>
    <definedName name="XRefCopy253" hidden="1">#REF!</definedName>
    <definedName name="XRefCopy253Row" hidden="1">#REF!</definedName>
    <definedName name="XRefCopy254" hidden="1">#REF!</definedName>
    <definedName name="XRefCopy254Row" hidden="1">#REF!</definedName>
    <definedName name="XRefCopy255" hidden="1">#REF!</definedName>
    <definedName name="XRefCopy255Row" hidden="1">#REF!</definedName>
    <definedName name="XRefCopy256" hidden="1">#REF!</definedName>
    <definedName name="XRefCopy256Row" hidden="1">#REF!</definedName>
    <definedName name="XRefCopy257" hidden="1">#REF!</definedName>
    <definedName name="XRefCopy257Row" hidden="1">#REF!</definedName>
    <definedName name="XRefCopy258" hidden="1">#REF!</definedName>
    <definedName name="XRefCopy258Row" hidden="1">#REF!</definedName>
    <definedName name="XRefCopy259" hidden="1">#REF!</definedName>
    <definedName name="XRefCopy259Row" hidden="1">#REF!</definedName>
    <definedName name="XRefCopy25Row" localSheetId="8" hidden="1">#REF!</definedName>
    <definedName name="XRefCopy25Row" hidden="1">#REF!</definedName>
    <definedName name="XRefCopy260" hidden="1">#REF!</definedName>
    <definedName name="XRefCopy260Row" hidden="1">#REF!</definedName>
    <definedName name="XRefCopy261" hidden="1">#REF!</definedName>
    <definedName name="XRefCopy261Row" hidden="1">#REF!</definedName>
    <definedName name="XRefCopy262" hidden="1">#REF!</definedName>
    <definedName name="XRefCopy262Row" hidden="1">#REF!</definedName>
    <definedName name="XRefCopy263" hidden="1">#REF!</definedName>
    <definedName name="XRefCopy263Row" hidden="1">#REF!</definedName>
    <definedName name="XRefCopy264" hidden="1">#REF!</definedName>
    <definedName name="XRefCopy264Row" hidden="1">#REF!</definedName>
    <definedName name="XRefCopy265" hidden="1">#REF!</definedName>
    <definedName name="XRefCopy265Row" hidden="1">#REF!</definedName>
    <definedName name="XRefCopy266" hidden="1">#REF!</definedName>
    <definedName name="XRefCopy266Row" hidden="1">#REF!</definedName>
    <definedName name="XRefCopy267" hidden="1">#REF!</definedName>
    <definedName name="XRefCopy267Row" hidden="1">#REF!</definedName>
    <definedName name="XRefCopy268" hidden="1">#REF!</definedName>
    <definedName name="XRefCopy268Row" hidden="1">#REF!</definedName>
    <definedName name="XRefCopy269" hidden="1">#REF!</definedName>
    <definedName name="XRefCopy269Row" hidden="1">#REF!</definedName>
    <definedName name="XRefCopy26Row" localSheetId="8" hidden="1">#REF!</definedName>
    <definedName name="XRefCopy26Row" hidden="1">#REF!</definedName>
    <definedName name="XRefCopy270" hidden="1">#REF!</definedName>
    <definedName name="XRefCopy270Row" hidden="1">#REF!</definedName>
    <definedName name="XRefCopy271" hidden="1">#REF!</definedName>
    <definedName name="XRefCopy271Row" hidden="1">#REF!</definedName>
    <definedName name="XRefCopy272" hidden="1">#REF!</definedName>
    <definedName name="XRefCopy272Row" hidden="1">#REF!</definedName>
    <definedName name="XRefCopy273" hidden="1">#REF!</definedName>
    <definedName name="XRefCopy273Row" hidden="1">#REF!</definedName>
    <definedName name="XRefCopy274" hidden="1">#REF!</definedName>
    <definedName name="XRefCopy274Row" hidden="1">#REF!</definedName>
    <definedName name="XRefCopy275" hidden="1">#REF!</definedName>
    <definedName name="XRefCopy275Row" hidden="1">#REF!</definedName>
    <definedName name="XRefCopy276" hidden="1">#REF!</definedName>
    <definedName name="XRefCopy276Row" hidden="1">#REF!</definedName>
    <definedName name="XRefCopy277" hidden="1">#REF!</definedName>
    <definedName name="XRefCopy277Row" hidden="1">#REF!</definedName>
    <definedName name="XRefCopy278" hidden="1">#REF!</definedName>
    <definedName name="XRefCopy278Row" hidden="1">#REF!</definedName>
    <definedName name="XRefCopy279" hidden="1">#REF!</definedName>
    <definedName name="XRefCopy279Row" hidden="1">#REF!</definedName>
    <definedName name="XRefCopy27Row" localSheetId="8" hidden="1">#REF!</definedName>
    <definedName name="XRefCopy27Row" hidden="1">#REF!</definedName>
    <definedName name="XRefCopy280" hidden="1">#REF!</definedName>
    <definedName name="XRefCopy280Row" hidden="1">#REF!</definedName>
    <definedName name="XRefCopy281" hidden="1">#REF!</definedName>
    <definedName name="XRefCopy281Row" hidden="1">#REF!</definedName>
    <definedName name="XRefCopy282" hidden="1">#REF!</definedName>
    <definedName name="XRefCopy282Row" hidden="1">#REF!</definedName>
    <definedName name="XRefCopy283" hidden="1">#REF!</definedName>
    <definedName name="XRefCopy283Row" hidden="1">#REF!</definedName>
    <definedName name="XRefCopy284" hidden="1">#REF!</definedName>
    <definedName name="XRefCopy284Row" hidden="1">#REF!</definedName>
    <definedName name="XRefCopy285" hidden="1">#REF!</definedName>
    <definedName name="XRefCopy285Row" hidden="1">#REF!</definedName>
    <definedName name="XRefCopy286" hidden="1">#REF!</definedName>
    <definedName name="XRefCopy286Row" hidden="1">#REF!</definedName>
    <definedName name="XRefCopy287" hidden="1">#REF!</definedName>
    <definedName name="XRefCopy287Row" hidden="1">#REF!</definedName>
    <definedName name="XRefCopy288" hidden="1">#REF!</definedName>
    <definedName name="XRefCopy288Row" hidden="1">#REF!</definedName>
    <definedName name="XRefCopy289" hidden="1">#REF!</definedName>
    <definedName name="XRefCopy289Row" hidden="1">#REF!</definedName>
    <definedName name="XRefCopy28Row" localSheetId="8" hidden="1">#REF!</definedName>
    <definedName name="XRefCopy28Row" hidden="1">#REF!</definedName>
    <definedName name="XRefCopy290" hidden="1">#REF!</definedName>
    <definedName name="XRefCopy290Row" hidden="1">#REF!</definedName>
    <definedName name="XRefCopy291" hidden="1">#REF!</definedName>
    <definedName name="XRefCopy291Row" hidden="1">#REF!</definedName>
    <definedName name="XRefCopy292" hidden="1">#REF!</definedName>
    <definedName name="XRefCopy292Row" hidden="1">#REF!</definedName>
    <definedName name="XRefCopy29Row" localSheetId="8" hidden="1">#REF!</definedName>
    <definedName name="XRefCopy29Row" hidden="1">#REF!</definedName>
    <definedName name="XRefCopy2Row" localSheetId="8" hidden="1">#REF!</definedName>
    <definedName name="XRefCopy2Row" hidden="1">#REF!</definedName>
    <definedName name="XRefCopy30Row" localSheetId="8" hidden="1">#REF!</definedName>
    <definedName name="XRefCopy30Row" hidden="1">#REF!</definedName>
    <definedName name="XRefCopy31Row" localSheetId="8" hidden="1">#REF!</definedName>
    <definedName name="XRefCopy31Row" hidden="1">#REF!</definedName>
    <definedName name="XRefCopy32Row" localSheetId="8" hidden="1">#REF!</definedName>
    <definedName name="XRefCopy32Row" hidden="1">#REF!</definedName>
    <definedName name="XRefCopy33Row" localSheetId="8" hidden="1">#REF!</definedName>
    <definedName name="XRefCopy33Row" hidden="1">#REF!</definedName>
    <definedName name="XRefCopy34Row" localSheetId="8" hidden="1">#REF!</definedName>
    <definedName name="XRefCopy34Row" hidden="1">#REF!</definedName>
    <definedName name="XRefCopy35Row" localSheetId="8" hidden="1">#REF!</definedName>
    <definedName name="XRefCopy35Row" hidden="1">#REF!</definedName>
    <definedName name="XRefCopy36Row" localSheetId="8" hidden="1">#REF!</definedName>
    <definedName name="XRefCopy36Row" hidden="1">#REF!</definedName>
    <definedName name="XRefCopy37Row" localSheetId="8" hidden="1">#REF!</definedName>
    <definedName name="XRefCopy37Row" hidden="1">#REF!</definedName>
    <definedName name="XRefCopy38Row" localSheetId="8" hidden="1">#REF!</definedName>
    <definedName name="XRefCopy38Row" hidden="1">#REF!</definedName>
    <definedName name="XRefCopy39Row" localSheetId="8" hidden="1">#REF!</definedName>
    <definedName name="XRefCopy39Row" hidden="1">#REF!</definedName>
    <definedName name="XRefCopy3Row" localSheetId="8" hidden="1">#REF!</definedName>
    <definedName name="XRefCopy40Row" localSheetId="8" hidden="1">#REF!</definedName>
    <definedName name="XRefCopy40Row" hidden="1">#REF!</definedName>
    <definedName name="XRefCopy41Row" localSheetId="8" hidden="1">#REF!</definedName>
    <definedName name="XRefCopy41Row" hidden="1">#REF!</definedName>
    <definedName name="XRefCopy42Row" localSheetId="8" hidden="1">#REF!</definedName>
    <definedName name="XRefCopy42Row" hidden="1">#REF!</definedName>
    <definedName name="XRefCopy43Row" localSheetId="8" hidden="1">#REF!</definedName>
    <definedName name="XRefCopy43Row" hidden="1">#REF!</definedName>
    <definedName name="XRefCopy44Row" localSheetId="8" hidden="1">#REF!</definedName>
    <definedName name="XRefCopy44Row" hidden="1">#REF!</definedName>
    <definedName name="XRefCopy45Row" localSheetId="8" hidden="1">#REF!</definedName>
    <definedName name="XRefCopy45Row" hidden="1">#REF!</definedName>
    <definedName name="XRefCopy46Row" localSheetId="8" hidden="1">#REF!</definedName>
    <definedName name="XRefCopy46Row" hidden="1">#REF!</definedName>
    <definedName name="XRefCopy47Row" localSheetId="8" hidden="1">#REF!</definedName>
    <definedName name="XRefCopy47Row" hidden="1">#REF!</definedName>
    <definedName name="XRefCopy48Row" localSheetId="8" hidden="1">#REF!</definedName>
    <definedName name="XRefCopy48Row" hidden="1">#REF!</definedName>
    <definedName name="XRefCopy49Row" localSheetId="8" hidden="1">#REF!</definedName>
    <definedName name="XRefCopy49Row" hidden="1">#REF!</definedName>
    <definedName name="XRefCopy4Row" localSheetId="8" hidden="1">#REF!</definedName>
    <definedName name="XRefCopy50Row" localSheetId="8" hidden="1">#REF!</definedName>
    <definedName name="XRefCopy50Row" hidden="1">#REF!</definedName>
    <definedName name="XRefCopy51Row" localSheetId="8" hidden="1">#REF!</definedName>
    <definedName name="XRefCopy51Row" hidden="1">#REF!</definedName>
    <definedName name="XRefCopy52Row" localSheetId="8" hidden="1">#REF!</definedName>
    <definedName name="XRefCopy52Row" hidden="1">#REF!</definedName>
    <definedName name="XRefCopy53" localSheetId="8" hidden="1">#REF!</definedName>
    <definedName name="XRefCopy53" hidden="1">#REF!</definedName>
    <definedName name="XRefCopy53Row" localSheetId="8" hidden="1">#REF!</definedName>
    <definedName name="XRefCopy53Row" hidden="1">#REF!</definedName>
    <definedName name="XRefCopy54" hidden="1">#REF!</definedName>
    <definedName name="XRefCopy54Row" localSheetId="8" hidden="1">#REF!</definedName>
    <definedName name="XRefCopy54Row" hidden="1">#REF!</definedName>
    <definedName name="XRefCopy55" hidden="1">#REF!</definedName>
    <definedName name="XRefCopy55Row" localSheetId="8" hidden="1">#REF!</definedName>
    <definedName name="XRefCopy55Row" hidden="1">#REF!</definedName>
    <definedName name="XRefCopy56" hidden="1">#REF!</definedName>
    <definedName name="XRefCopy56Row" localSheetId="8" hidden="1">#REF!</definedName>
    <definedName name="XRefCopy56Row" hidden="1">#REF!</definedName>
    <definedName name="XRefCopy57" hidden="1">#REF!</definedName>
    <definedName name="XRefCopy57Row" localSheetId="8" hidden="1">#REF!</definedName>
    <definedName name="XRefCopy57Row" hidden="1">#REF!</definedName>
    <definedName name="XRefCopy58" hidden="1">#REF!</definedName>
    <definedName name="XRefCopy58Row" localSheetId="8" hidden="1">#REF!</definedName>
    <definedName name="XRefCopy58Row" hidden="1">#REF!</definedName>
    <definedName name="XRefCopy59" hidden="1">#REF!</definedName>
    <definedName name="XRefCopy59Row" localSheetId="8" hidden="1">#REF!</definedName>
    <definedName name="XRefCopy59Row" hidden="1">#REF!</definedName>
    <definedName name="XRefCopy60" hidden="1">#REF!</definedName>
    <definedName name="XRefCopy60Row" localSheetId="8" hidden="1">#REF!</definedName>
    <definedName name="XRefCopy60Row" hidden="1">#REF!</definedName>
    <definedName name="XRefCopy61" hidden="1">#REF!</definedName>
    <definedName name="XRefCopy61Row" localSheetId="8" hidden="1">#REF!</definedName>
    <definedName name="XRefCopy61Row" hidden="1">#REF!</definedName>
    <definedName name="XRefCopy62" hidden="1">#REF!</definedName>
    <definedName name="XRefCopy62Row" localSheetId="8" hidden="1">#REF!</definedName>
    <definedName name="XRefCopy62Row" hidden="1">#REF!</definedName>
    <definedName name="XRefCopy63" hidden="1">#REF!</definedName>
    <definedName name="XRefCopy63Row" localSheetId="8" hidden="1">#REF!</definedName>
    <definedName name="XRefCopy63Row" hidden="1">#REF!</definedName>
    <definedName name="XRefCopy64" hidden="1">#REF!</definedName>
    <definedName name="XRefCopy64Row" localSheetId="8" hidden="1">#REF!</definedName>
    <definedName name="XRefCopy64Row" hidden="1">#REF!</definedName>
    <definedName name="XRefCopy65" hidden="1">#REF!</definedName>
    <definedName name="XRefCopy65Row" localSheetId="8" hidden="1">#REF!</definedName>
    <definedName name="XRefCopy65Row" hidden="1">#REF!</definedName>
    <definedName name="XRefCopy66" hidden="1">#REF!</definedName>
    <definedName name="XRefCopy66Row" localSheetId="8" hidden="1">#REF!</definedName>
    <definedName name="XRefCopy66Row" hidden="1">#REF!</definedName>
    <definedName name="XRefCopy67" hidden="1">#REF!</definedName>
    <definedName name="XRefCopy67Row" localSheetId="8" hidden="1">#REF!</definedName>
    <definedName name="XRefCopy67Row" hidden="1">#REF!</definedName>
    <definedName name="XRefCopy68" hidden="1">#REF!</definedName>
    <definedName name="XRefCopy68Row" localSheetId="8" hidden="1">#REF!</definedName>
    <definedName name="XRefCopy68Row" hidden="1">#REF!</definedName>
    <definedName name="XRefCopy69" hidden="1">#REF!</definedName>
    <definedName name="XRefCopy69Row" localSheetId="8" hidden="1">#REF!</definedName>
    <definedName name="XRefCopy69Row" hidden="1">#REF!</definedName>
    <definedName name="XRefCopy7" localSheetId="8" hidden="1">'VARIACION DEL ACTIVO NETO'!#REF!</definedName>
    <definedName name="XRefCopy70" hidden="1">#REF!</definedName>
    <definedName name="XRefCopy70Row" localSheetId="8" hidden="1">#REF!</definedName>
    <definedName name="XRefCopy70Row" hidden="1">#REF!</definedName>
    <definedName name="XRefCopy71" hidden="1">#REF!</definedName>
    <definedName name="XRefCopy71Row" localSheetId="8" hidden="1">#REF!</definedName>
    <definedName name="XRefCopy71Row" hidden="1">#REF!</definedName>
    <definedName name="XRefCopy72" hidden="1">#REF!</definedName>
    <definedName name="XRefCopy72Row" localSheetId="8" hidden="1">#REF!</definedName>
    <definedName name="XRefCopy72Row" hidden="1">#REF!</definedName>
    <definedName name="XRefCopy73" hidden="1">#REF!</definedName>
    <definedName name="XRefCopy73Row" localSheetId="8" hidden="1">#REF!</definedName>
    <definedName name="XRefCopy73Row" hidden="1">#REF!</definedName>
    <definedName name="XRefCopy74" hidden="1">#REF!</definedName>
    <definedName name="XRefCopy74Row" localSheetId="8" hidden="1">#REF!</definedName>
    <definedName name="XRefCopy74Row" hidden="1">#REF!</definedName>
    <definedName name="XRefCopy75" localSheetId="8" hidden="1">'VARIACION DEL ACTIVO NETO'!#REF!</definedName>
    <definedName name="XRefCopy75" hidden="1">#REF!</definedName>
    <definedName name="XRefCopy75Row" localSheetId="8" hidden="1">#REF!</definedName>
    <definedName name="XRefCopy75Row" hidden="1">#REF!</definedName>
    <definedName name="XRefCopy76" localSheetId="8" hidden="1">'VARIACION DEL ACTIVO NETO'!#REF!</definedName>
    <definedName name="XRefCopy76" hidden="1">#REF!</definedName>
    <definedName name="XRefCopy76Row" localSheetId="8" hidden="1">#REF!</definedName>
    <definedName name="XRefCopy76Row" hidden="1">#REF!</definedName>
    <definedName name="XRefCopy77" hidden="1">#REF!</definedName>
    <definedName name="XRefCopy77Row" localSheetId="8" hidden="1">#REF!</definedName>
    <definedName name="XRefCopy77Row" hidden="1">#REF!</definedName>
    <definedName name="XRefCopy78" hidden="1">#REF!</definedName>
    <definedName name="XRefCopy78Row" localSheetId="8" hidden="1">#REF!</definedName>
    <definedName name="XRefCopy78Row" hidden="1">#REF!</definedName>
    <definedName name="XRefCopy79" hidden="1">#REF!</definedName>
    <definedName name="XRefCopy79Row" localSheetId="8" hidden="1">#REF!</definedName>
    <definedName name="XRefCopy79Row" hidden="1">#REF!</definedName>
    <definedName name="XRefCopy7Row" localSheetId="8" hidden="1">#REF!</definedName>
    <definedName name="XRefCopy7Row" hidden="1">#REF!</definedName>
    <definedName name="XRefCopy8" localSheetId="8" hidden="1">'VARIACION DEL ACTIVO NETO'!#REF!</definedName>
    <definedName name="XRefCopy80Row" localSheetId="8" hidden="1">#REF!</definedName>
    <definedName name="XRefCopy80Row" hidden="1">#REF!</definedName>
    <definedName name="XRefCopy81Row" localSheetId="8" hidden="1">#REF!</definedName>
    <definedName name="XRefCopy81Row" hidden="1">#REF!</definedName>
    <definedName name="XRefCopy82Row" localSheetId="8" hidden="1">#REF!</definedName>
    <definedName name="XRefCopy82Row" hidden="1">#REF!</definedName>
    <definedName name="XRefCopy83Row" localSheetId="8" hidden="1">#REF!</definedName>
    <definedName name="XRefCopy83Row" hidden="1">#REF!</definedName>
    <definedName name="XRefCopy84Row" localSheetId="8" hidden="1">#REF!</definedName>
    <definedName name="XRefCopy84Row" hidden="1">#REF!</definedName>
    <definedName name="XRefCopy85" hidden="1">#REF!</definedName>
    <definedName name="XRefCopy85Row" localSheetId="8" hidden="1">#REF!</definedName>
    <definedName name="XRefCopy85Row" hidden="1">#REF!</definedName>
    <definedName name="XRefCopy86" hidden="1">#REF!</definedName>
    <definedName name="XRefCopy86Row" localSheetId="8" hidden="1">#REF!</definedName>
    <definedName name="XRefCopy86Row" hidden="1">#REF!</definedName>
    <definedName name="XRefCopy87" hidden="1">#REF!</definedName>
    <definedName name="XRefCopy87Row" localSheetId="8" hidden="1">#REF!</definedName>
    <definedName name="XRefCopy87Row" hidden="1">#REF!</definedName>
    <definedName name="XRefCopy88" hidden="1">#REF!</definedName>
    <definedName name="XRefCopy88Row" localSheetId="8" hidden="1">#REF!</definedName>
    <definedName name="XRefCopy88Row" hidden="1">#REF!</definedName>
    <definedName name="XRefCopy89" hidden="1">#REF!</definedName>
    <definedName name="XRefCopy89Row" localSheetId="8" hidden="1">#REF!</definedName>
    <definedName name="XRefCopy89Row" hidden="1">#REF!</definedName>
    <definedName name="XRefCopy8Row" localSheetId="8" hidden="1">#REF!</definedName>
    <definedName name="XRefCopy8Row" hidden="1">#REF!</definedName>
    <definedName name="XRefCopy9" localSheetId="8" hidden="1">'VARIACION DEL ACTIVO NETO'!#REF!</definedName>
    <definedName name="XRefCopy90" hidden="1">#REF!</definedName>
    <definedName name="XRefCopy90Row" localSheetId="8" hidden="1">#REF!</definedName>
    <definedName name="XRefCopy90Row" hidden="1">#REF!</definedName>
    <definedName name="XRefCopy91" hidden="1">#REF!</definedName>
    <definedName name="XRefCopy91Row" localSheetId="8" hidden="1">#REF!</definedName>
    <definedName name="XRefCopy91Row" hidden="1">#REF!</definedName>
    <definedName name="XRefCopy92" localSheetId="8" hidden="1">#REF!</definedName>
    <definedName name="XRefCopy92" hidden="1">#REF!</definedName>
    <definedName name="XRefCopy92Row" localSheetId="8" hidden="1">#REF!</definedName>
    <definedName name="XRefCopy92Row" hidden="1">#REF!</definedName>
    <definedName name="XRefCopy93" localSheetId="8" hidden="1">#REF!</definedName>
    <definedName name="XRefCopy93" hidden="1">#REF!</definedName>
    <definedName name="XRefCopy93Row" localSheetId="8" hidden="1">#REF!</definedName>
    <definedName name="XRefCopy93Row" hidden="1">#REF!</definedName>
    <definedName name="XRefCopy94" localSheetId="8" hidden="1">#REF!</definedName>
    <definedName name="XRefCopy94" hidden="1">#REF!</definedName>
    <definedName name="XRefCopy94Row" localSheetId="8" hidden="1">#REF!</definedName>
    <definedName name="XRefCopy94Row" hidden="1">#REF!</definedName>
    <definedName name="XRefCopy95" hidden="1">#REF!</definedName>
    <definedName name="XRefCopy95Row" localSheetId="8" hidden="1">#REF!</definedName>
    <definedName name="XRefCopy95Row" hidden="1">#REF!</definedName>
    <definedName name="XRefCopy96" hidden="1">#REF!</definedName>
    <definedName name="XRefCopy96Row" localSheetId="8" hidden="1">#REF!</definedName>
    <definedName name="XRefCopy96Row" hidden="1">#REF!</definedName>
    <definedName name="XRefCopy97" hidden="1">#REF!</definedName>
    <definedName name="XRefCopy97Row" localSheetId="8" hidden="1">#REF!</definedName>
    <definedName name="XRefCopy97Row" hidden="1">#REF!</definedName>
    <definedName name="XRefCopy98" hidden="1">#REF!</definedName>
    <definedName name="XRefCopy98Row" localSheetId="8" hidden="1">#REF!</definedName>
    <definedName name="XRefCopy98Row" hidden="1">#REF!</definedName>
    <definedName name="XRefCopy99" hidden="1">#REF!</definedName>
    <definedName name="XRefCopy99Row" localSheetId="8" hidden="1">#REF!</definedName>
    <definedName name="XRefCopy99Row" hidden="1">#REF!</definedName>
    <definedName name="XRefCopy9Row" localSheetId="8" hidden="1">#REF!</definedName>
    <definedName name="XRefCopy9Row" hidden="1">#REF!</definedName>
    <definedName name="XRefCopyRangeCount" localSheetId="8" hidden="1">76</definedName>
    <definedName name="XRefCopyRangeCount" hidden="1">4</definedName>
    <definedName name="XRefPaste1" hidden="1">#REF!</definedName>
    <definedName name="XRefPaste10" hidden="1">#REF!</definedName>
    <definedName name="XRefPaste100" localSheetId="8" hidden="1">#REF!</definedName>
    <definedName name="XRefPaste100" hidden="1">#REF!</definedName>
    <definedName name="XRefPaste100Row" localSheetId="8" hidden="1">#REF!</definedName>
    <definedName name="XRefPaste100Row" hidden="1">#REF!</definedName>
    <definedName name="XRefPaste101" localSheetId="8" hidden="1">#REF!</definedName>
    <definedName name="XRefPaste101" hidden="1">#REF!</definedName>
    <definedName name="XRefPaste101Row" localSheetId="8" hidden="1">#REF!</definedName>
    <definedName name="XRefPaste101Row" hidden="1">#REF!</definedName>
    <definedName name="XRefPaste102" localSheetId="8" hidden="1">#REF!</definedName>
    <definedName name="XRefPaste102" hidden="1">#REF!</definedName>
    <definedName name="XRefPaste102Row" localSheetId="8" hidden="1">#REF!</definedName>
    <definedName name="XRefPaste102Row" hidden="1">#REF!</definedName>
    <definedName name="XRefPaste103" localSheetId="8" hidden="1">#REF!</definedName>
    <definedName name="XRefPaste103" hidden="1">#REF!</definedName>
    <definedName name="XRefPaste103Row" localSheetId="8" hidden="1">#REF!</definedName>
    <definedName name="XRefPaste103Row" hidden="1">#REF!</definedName>
    <definedName name="XRefPaste104" localSheetId="8" hidden="1">#REF!</definedName>
    <definedName name="XRefPaste104" hidden="1">#REF!</definedName>
    <definedName name="XRefPaste104Row" localSheetId="8" hidden="1">#REF!</definedName>
    <definedName name="XRefPaste104Row" hidden="1">#REF!</definedName>
    <definedName name="XRefPaste105" localSheetId="8" hidden="1">#REF!</definedName>
    <definedName name="XRefPaste105" hidden="1">#REF!</definedName>
    <definedName name="XRefPaste105Row" localSheetId="8" hidden="1">#REF!</definedName>
    <definedName name="XRefPaste105Row" hidden="1">#REF!</definedName>
    <definedName name="XRefPaste106" localSheetId="8" hidden="1">#REF!</definedName>
    <definedName name="XRefPaste106" hidden="1">#REF!</definedName>
    <definedName name="XRefPaste106Row" localSheetId="8" hidden="1">#REF!</definedName>
    <definedName name="XRefPaste106Row" hidden="1">#REF!</definedName>
    <definedName name="XRefPaste107" localSheetId="8" hidden="1">#REF!</definedName>
    <definedName name="XRefPaste107" hidden="1">#REF!</definedName>
    <definedName name="XRefPaste107Row" localSheetId="8" hidden="1">#REF!</definedName>
    <definedName name="XRefPaste107Row" hidden="1">#REF!</definedName>
    <definedName name="XRefPaste108" localSheetId="8" hidden="1">#REF!</definedName>
    <definedName name="XRefPaste108" hidden="1">#REF!</definedName>
    <definedName name="XRefPaste108Row" localSheetId="8" hidden="1">#REF!</definedName>
    <definedName name="XRefPaste108Row" hidden="1">#REF!</definedName>
    <definedName name="XRefPaste109" localSheetId="8" hidden="1">#REF!</definedName>
    <definedName name="XRefPaste109" hidden="1">#REF!</definedName>
    <definedName name="XRefPaste109Row" localSheetId="8" hidden="1">#REF!</definedName>
    <definedName name="XRefPaste109Row" hidden="1">#REF!</definedName>
    <definedName name="XRefPaste10Row" localSheetId="8" hidden="1">#REF!</definedName>
    <definedName name="XRefPaste10Row" hidden="1">#REF!</definedName>
    <definedName name="XRefPaste11" hidden="1">#REF!</definedName>
    <definedName name="XRefPaste110" localSheetId="8" hidden="1">#REF!</definedName>
    <definedName name="XRefPaste110" hidden="1">#REF!</definedName>
    <definedName name="XRefPaste110Row" localSheetId="8" hidden="1">#REF!</definedName>
    <definedName name="XRefPaste110Row" hidden="1">#REF!</definedName>
    <definedName name="XRefPaste111" localSheetId="8" hidden="1">#REF!</definedName>
    <definedName name="XRefPaste111" hidden="1">#REF!</definedName>
    <definedName name="XRefPaste111Row" localSheetId="8" hidden="1">#REF!</definedName>
    <definedName name="XRefPaste111Row" hidden="1">#REF!</definedName>
    <definedName name="XRefPaste112" localSheetId="8" hidden="1">#REF!</definedName>
    <definedName name="XRefPaste112" hidden="1">#REF!</definedName>
    <definedName name="XRefPaste112Row" localSheetId="8" hidden="1">#REF!</definedName>
    <definedName name="XRefPaste112Row" hidden="1">#REF!</definedName>
    <definedName name="XRefPaste113" localSheetId="8" hidden="1">#REF!</definedName>
    <definedName name="XRefPaste113" hidden="1">#REF!</definedName>
    <definedName name="XRefPaste113Row" localSheetId="8" hidden="1">#REF!</definedName>
    <definedName name="XRefPaste113Row" hidden="1">#REF!</definedName>
    <definedName name="XRefPaste114" localSheetId="8" hidden="1">#REF!</definedName>
    <definedName name="XRefPaste114" hidden="1">#REF!</definedName>
    <definedName name="XRefPaste114Row" localSheetId="8" hidden="1">#REF!</definedName>
    <definedName name="XRefPaste114Row" hidden="1">#REF!</definedName>
    <definedName name="XRefPaste115" localSheetId="8" hidden="1">#REF!</definedName>
    <definedName name="XRefPaste115" hidden="1">#REF!</definedName>
    <definedName name="XRefPaste115Row" localSheetId="8" hidden="1">#REF!</definedName>
    <definedName name="XRefPaste115Row" hidden="1">#REF!</definedName>
    <definedName name="XRefPaste116" localSheetId="8" hidden="1">#REF!</definedName>
    <definedName name="XRefPaste116" hidden="1">#REF!</definedName>
    <definedName name="XRefPaste116Row" localSheetId="8" hidden="1">#REF!</definedName>
    <definedName name="XRefPaste116Row" hidden="1">#REF!</definedName>
    <definedName name="XRefPaste117" localSheetId="8" hidden="1">#REF!</definedName>
    <definedName name="XRefPaste117" hidden="1">#REF!</definedName>
    <definedName name="XRefPaste117Row" localSheetId="8" hidden="1">#REF!</definedName>
    <definedName name="XRefPaste117Row" hidden="1">#REF!</definedName>
    <definedName name="XRefPaste118" localSheetId="8" hidden="1">#REF!</definedName>
    <definedName name="XRefPaste118" hidden="1">#REF!</definedName>
    <definedName name="XRefPaste118Row" localSheetId="8" hidden="1">#REF!</definedName>
    <definedName name="XRefPaste118Row" hidden="1">#REF!</definedName>
    <definedName name="XRefPaste119" localSheetId="8" hidden="1">#REF!</definedName>
    <definedName name="XRefPaste119" hidden="1">#REF!</definedName>
    <definedName name="XRefPaste119Row" localSheetId="8" hidden="1">#REF!</definedName>
    <definedName name="XRefPaste119Row" hidden="1">#REF!</definedName>
    <definedName name="XRefPaste11Row" localSheetId="8" hidden="1">#REF!</definedName>
    <definedName name="XRefPaste11Row" hidden="1">#REF!</definedName>
    <definedName name="XRefPaste12" localSheetId="8" hidden="1">#REF!</definedName>
    <definedName name="XRefPaste12" hidden="1">#REF!</definedName>
    <definedName name="XRefPaste120" localSheetId="8" hidden="1">#REF!</definedName>
    <definedName name="XRefPaste120" hidden="1">#REF!</definedName>
    <definedName name="XRefPaste120Row" localSheetId="8" hidden="1">#REF!</definedName>
    <definedName name="XRefPaste120Row" hidden="1">#REF!</definedName>
    <definedName name="XRefPaste121" localSheetId="8" hidden="1">#REF!</definedName>
    <definedName name="XRefPaste121" hidden="1">#REF!</definedName>
    <definedName name="XRefPaste121Row" localSheetId="8" hidden="1">#REF!</definedName>
    <definedName name="XRefPaste121Row" hidden="1">#REF!</definedName>
    <definedName name="XRefPaste122" localSheetId="8" hidden="1">#REF!</definedName>
    <definedName name="XRefPaste122" hidden="1">#REF!</definedName>
    <definedName name="XRefPaste122Row" localSheetId="8" hidden="1">#REF!</definedName>
    <definedName name="XRefPaste122Row" hidden="1">#REF!</definedName>
    <definedName name="XRefPaste123" localSheetId="8" hidden="1">#REF!</definedName>
    <definedName name="XRefPaste123" hidden="1">#REF!</definedName>
    <definedName name="XRefPaste123Row" localSheetId="8" hidden="1">#REF!</definedName>
    <definedName name="XRefPaste123Row" hidden="1">#REF!</definedName>
    <definedName name="XRefPaste124" localSheetId="8" hidden="1">#REF!</definedName>
    <definedName name="XRefPaste124" hidden="1">#REF!</definedName>
    <definedName name="XRefPaste124Row" localSheetId="8" hidden="1">#REF!</definedName>
    <definedName name="XRefPaste124Row" hidden="1">#REF!</definedName>
    <definedName name="XRefPaste125" localSheetId="8" hidden="1">#REF!</definedName>
    <definedName name="XRefPaste125" hidden="1">#REF!</definedName>
    <definedName name="XRefPaste125Row" localSheetId="8" hidden="1">#REF!</definedName>
    <definedName name="XRefPaste125Row" hidden="1">#REF!</definedName>
    <definedName name="XRefPaste126" localSheetId="8" hidden="1">#REF!</definedName>
    <definedName name="XRefPaste126" hidden="1">#REF!</definedName>
    <definedName name="XRefPaste126Row" localSheetId="8" hidden="1">#REF!</definedName>
    <definedName name="XRefPaste126Row" hidden="1">#REF!</definedName>
    <definedName name="XRefPaste127" localSheetId="8" hidden="1">#REF!</definedName>
    <definedName name="XRefPaste127" hidden="1">#REF!</definedName>
    <definedName name="XRefPaste127Row" localSheetId="8" hidden="1">#REF!</definedName>
    <definedName name="XRefPaste127Row" hidden="1">#REF!</definedName>
    <definedName name="XRefPaste128" localSheetId="8" hidden="1">#REF!</definedName>
    <definedName name="XRefPaste128" hidden="1">#REF!</definedName>
    <definedName name="XRefPaste128Row" localSheetId="8" hidden="1">#REF!</definedName>
    <definedName name="XRefPaste128Row" hidden="1">#REF!</definedName>
    <definedName name="XRefPaste129" localSheetId="8" hidden="1">#REF!</definedName>
    <definedName name="XRefPaste129" hidden="1">#REF!</definedName>
    <definedName name="XRefPaste129Row" localSheetId="8" hidden="1">#REF!</definedName>
    <definedName name="XRefPaste129Row" hidden="1">#REF!</definedName>
    <definedName name="XRefPaste12Row" localSheetId="8" hidden="1">#REF!</definedName>
    <definedName name="XRefPaste12Row" hidden="1">#REF!</definedName>
    <definedName name="XRefPaste130" localSheetId="8" hidden="1">#REF!</definedName>
    <definedName name="XRefPaste130" hidden="1">#REF!</definedName>
    <definedName name="XRefPaste130Row" localSheetId="8" hidden="1">#REF!</definedName>
    <definedName name="XRefPaste130Row" hidden="1">#REF!</definedName>
    <definedName name="XRefPaste131" localSheetId="8" hidden="1">#REF!</definedName>
    <definedName name="XRefPaste131" hidden="1">#REF!</definedName>
    <definedName name="XRefPaste131Row" localSheetId="8" hidden="1">#REF!</definedName>
    <definedName name="XRefPaste131Row" hidden="1">#REF!</definedName>
    <definedName name="XRefPaste132" localSheetId="8" hidden="1">#REF!</definedName>
    <definedName name="XRefPaste132" hidden="1">#REF!</definedName>
    <definedName name="XRefPaste132Row" localSheetId="8" hidden="1">#REF!</definedName>
    <definedName name="XRefPaste132Row" hidden="1">#REF!</definedName>
    <definedName name="XRefPaste133" localSheetId="8" hidden="1">#REF!</definedName>
    <definedName name="XRefPaste133" hidden="1">#REF!</definedName>
    <definedName name="XRefPaste133Row" localSheetId="8" hidden="1">#REF!</definedName>
    <definedName name="XRefPaste133Row" hidden="1">#REF!</definedName>
    <definedName name="XRefPaste134" localSheetId="8" hidden="1">#REF!</definedName>
    <definedName name="XRefPaste134" hidden="1">#REF!</definedName>
    <definedName name="XRefPaste134Row" localSheetId="8" hidden="1">#REF!</definedName>
    <definedName name="XRefPaste134Row" hidden="1">#REF!</definedName>
    <definedName name="XRefPaste135" localSheetId="8" hidden="1">#REF!</definedName>
    <definedName name="XRefPaste135" hidden="1">#REF!</definedName>
    <definedName name="XRefPaste135Row" localSheetId="8" hidden="1">#REF!</definedName>
    <definedName name="XRefPaste135Row" hidden="1">#REF!</definedName>
    <definedName name="XRefPaste136" localSheetId="8" hidden="1">#REF!</definedName>
    <definedName name="XRefPaste136" hidden="1">#REF!</definedName>
    <definedName name="XRefPaste136Row" localSheetId="8" hidden="1">#REF!</definedName>
    <definedName name="XRefPaste136Row" hidden="1">#REF!</definedName>
    <definedName name="XRefPaste137" localSheetId="8" hidden="1">#REF!</definedName>
    <definedName name="XRefPaste137" hidden="1">#REF!</definedName>
    <definedName name="XRefPaste137Row" localSheetId="8" hidden="1">#REF!</definedName>
    <definedName name="XRefPaste137Row" hidden="1">#REF!</definedName>
    <definedName name="XRefPaste138" localSheetId="8" hidden="1">#REF!</definedName>
    <definedName name="XRefPaste138" hidden="1">#REF!</definedName>
    <definedName name="XRefPaste138Row" localSheetId="8" hidden="1">#REF!</definedName>
    <definedName name="XRefPaste138Row" hidden="1">#REF!</definedName>
    <definedName name="XRefPaste139" localSheetId="8" hidden="1">#REF!</definedName>
    <definedName name="XRefPaste139" hidden="1">#REF!</definedName>
    <definedName name="XRefPaste139Row" localSheetId="8" hidden="1">#REF!</definedName>
    <definedName name="XRefPaste139Row" hidden="1">#REF!</definedName>
    <definedName name="XRefPaste13Row" localSheetId="8" hidden="1">#REF!</definedName>
    <definedName name="XRefPaste13Row" hidden="1">#REF!</definedName>
    <definedName name="XRefPaste14" localSheetId="8" hidden="1">#REF!</definedName>
    <definedName name="XRefPaste140" localSheetId="8" hidden="1">#REF!</definedName>
    <definedName name="XRefPaste140" hidden="1">#REF!</definedName>
    <definedName name="XRefPaste140Row" localSheetId="8" hidden="1">#REF!</definedName>
    <definedName name="XRefPaste140Row" hidden="1">#REF!</definedName>
    <definedName name="XRefPaste141" localSheetId="8" hidden="1">#REF!</definedName>
    <definedName name="XRefPaste141" hidden="1">#REF!</definedName>
    <definedName name="XRefPaste141Row" localSheetId="8" hidden="1">#REF!</definedName>
    <definedName name="XRefPaste141Row" hidden="1">#REF!</definedName>
    <definedName name="XRefPaste142" localSheetId="8" hidden="1">#REF!</definedName>
    <definedName name="XRefPaste142" hidden="1">#REF!</definedName>
    <definedName name="XRefPaste142Row" localSheetId="8" hidden="1">#REF!</definedName>
    <definedName name="XRefPaste142Row" hidden="1">#REF!</definedName>
    <definedName name="XRefPaste143" localSheetId="8" hidden="1">#REF!</definedName>
    <definedName name="XRefPaste143" hidden="1">#REF!</definedName>
    <definedName name="XRefPaste143Row" localSheetId="8" hidden="1">#REF!</definedName>
    <definedName name="XRefPaste143Row" hidden="1">#REF!</definedName>
    <definedName name="XRefPaste144" localSheetId="8" hidden="1">#REF!</definedName>
    <definedName name="XRefPaste144" hidden="1">#REF!</definedName>
    <definedName name="XRefPaste144Row" localSheetId="8" hidden="1">#REF!</definedName>
    <definedName name="XRefPaste144Row" hidden="1">#REF!</definedName>
    <definedName name="XRefPaste145" localSheetId="8" hidden="1">#REF!</definedName>
    <definedName name="XRefPaste145" hidden="1">#REF!</definedName>
    <definedName name="XRefPaste145Row" localSheetId="8" hidden="1">#REF!</definedName>
    <definedName name="XRefPaste145Row" hidden="1">#REF!</definedName>
    <definedName name="XRefPaste146" localSheetId="8" hidden="1">#REF!</definedName>
    <definedName name="XRefPaste146" hidden="1">#REF!</definedName>
    <definedName name="XRefPaste146Row" localSheetId="8" hidden="1">#REF!</definedName>
    <definedName name="XRefPaste146Row" hidden="1">#REF!</definedName>
    <definedName name="XRefPaste147" localSheetId="8" hidden="1">#REF!</definedName>
    <definedName name="XRefPaste147" hidden="1">#REF!</definedName>
    <definedName name="XRefPaste147Row" localSheetId="8" hidden="1">#REF!</definedName>
    <definedName name="XRefPaste147Row" hidden="1">#REF!</definedName>
    <definedName name="XRefPaste148" localSheetId="8" hidden="1">#REF!</definedName>
    <definedName name="XRefPaste148" hidden="1">#REF!</definedName>
    <definedName name="XRefPaste148Row" localSheetId="8" hidden="1">#REF!</definedName>
    <definedName name="XRefPaste148Row" hidden="1">#REF!</definedName>
    <definedName name="XRefPaste14Row" localSheetId="8" hidden="1">#REF!</definedName>
    <definedName name="XRefPaste14Row" hidden="1">#REF!</definedName>
    <definedName name="XRefPaste15" hidden="1">#REF!</definedName>
    <definedName name="XRefPaste15Row" localSheetId="8" hidden="1">#REF!</definedName>
    <definedName name="XRefPaste15Row" hidden="1">#REF!</definedName>
    <definedName name="XRefPaste16" hidden="1">#REF!</definedName>
    <definedName name="XRefPaste16Row" localSheetId="8" hidden="1">#REF!</definedName>
    <definedName name="XRefPaste17" hidden="1">#REF!</definedName>
    <definedName name="XRefPaste17Row" localSheetId="8" hidden="1">#REF!</definedName>
    <definedName name="XRefPaste17Row" hidden="1">#REF!</definedName>
    <definedName name="XRefPaste18" localSheetId="8" hidden="1">'VARIACION DEL ACTIVO NETO'!#REF!</definedName>
    <definedName name="XRefPaste18" hidden="1">#REF!</definedName>
    <definedName name="XRefPaste18Row" localSheetId="8" hidden="1">#REF!</definedName>
    <definedName name="XRefPaste18Row" hidden="1">#REF!</definedName>
    <definedName name="XRefPaste19" localSheetId="8" hidden="1">#REF!</definedName>
    <definedName name="XRefPaste19" hidden="1">#REF!</definedName>
    <definedName name="XRefPaste19Row" localSheetId="8" hidden="1">#REF!</definedName>
    <definedName name="XRefPaste19Row" hidden="1">#REF!</definedName>
    <definedName name="XRefPaste1Row" localSheetId="8" hidden="1">#REF!</definedName>
    <definedName name="XRefPaste1Row" hidden="1">#REF!</definedName>
    <definedName name="XRefPaste20" localSheetId="8" hidden="1">#REF!</definedName>
    <definedName name="XRefPaste20" hidden="1">#REF!</definedName>
    <definedName name="XRefPaste20Row" localSheetId="8" hidden="1">#REF!</definedName>
    <definedName name="XRefPaste21" localSheetId="8" hidden="1">#REF!</definedName>
    <definedName name="XRefPaste21" hidden="1">#REF!</definedName>
    <definedName name="XRefPaste21Row" localSheetId="8" hidden="1">#REF!</definedName>
    <definedName name="XRefPaste21Row" hidden="1">#REF!</definedName>
    <definedName name="XRefPaste22" localSheetId="8" hidden="1">#REF!</definedName>
    <definedName name="XRefPaste22" hidden="1">#REF!</definedName>
    <definedName name="XRefPaste22Row" localSheetId="8" hidden="1">#REF!</definedName>
    <definedName name="XRefPaste23" localSheetId="8" hidden="1">#REF!</definedName>
    <definedName name="XRefPaste23" hidden="1">#REF!</definedName>
    <definedName name="XRefPaste23Row" localSheetId="8" hidden="1">#REF!</definedName>
    <definedName name="XRefPaste24" localSheetId="8" hidden="1">#REF!</definedName>
    <definedName name="XRefPaste24" hidden="1">#REF!</definedName>
    <definedName name="XRefPaste24Row" localSheetId="8" hidden="1">#REF!</definedName>
    <definedName name="XRefPaste24Row" hidden="1">#REF!</definedName>
    <definedName name="XRefPaste25" localSheetId="8" hidden="1">#REF!</definedName>
    <definedName name="XRefPaste25" hidden="1">#REF!</definedName>
    <definedName name="XRefPaste25Row" localSheetId="8" hidden="1">#REF!</definedName>
    <definedName name="XRefPaste25Row" hidden="1">#REF!</definedName>
    <definedName name="XRefPaste26" localSheetId="8" hidden="1">#REF!</definedName>
    <definedName name="XRefPaste26" hidden="1">#REF!</definedName>
    <definedName name="XRefPaste26Row" localSheetId="8" hidden="1">#REF!</definedName>
    <definedName name="XRefPaste26Row" hidden="1">#REF!</definedName>
    <definedName name="XRefPaste27" localSheetId="8" hidden="1">#REF!</definedName>
    <definedName name="XRefPaste27" hidden="1">#REF!</definedName>
    <definedName name="XRefPaste27Row" localSheetId="8" hidden="1">#REF!</definedName>
    <definedName name="XRefPaste27Row" hidden="1">#REF!</definedName>
    <definedName name="XRefPaste28" localSheetId="8" hidden="1">#REF!</definedName>
    <definedName name="XRefPaste28" hidden="1">#REF!</definedName>
    <definedName name="XRefPaste28Row" localSheetId="8" hidden="1">#REF!</definedName>
    <definedName name="XRefPaste28Row" hidden="1">#REF!</definedName>
    <definedName name="XRefPaste29" localSheetId="8" hidden="1">#REF!</definedName>
    <definedName name="XRefPaste29" hidden="1">#REF!</definedName>
    <definedName name="XRefPaste29Row" localSheetId="8" hidden="1">#REF!</definedName>
    <definedName name="XRefPaste29Row" hidden="1">#REF!</definedName>
    <definedName name="XRefPaste2Row" localSheetId="8" hidden="1">#REF!</definedName>
    <definedName name="XRefPaste2Row" hidden="1">#REF!</definedName>
    <definedName name="XRefPaste30" localSheetId="8" hidden="1">#REF!</definedName>
    <definedName name="XRefPaste30" hidden="1">#REF!</definedName>
    <definedName name="XRefPaste30Row" localSheetId="8" hidden="1">#REF!</definedName>
    <definedName name="XRefPaste31" localSheetId="8" hidden="1">#REF!</definedName>
    <definedName name="XRefPaste31" hidden="1">#REF!</definedName>
    <definedName name="XRefPaste31Row" localSheetId="8" hidden="1">#REF!</definedName>
    <definedName name="XRefPaste32" localSheetId="8" hidden="1">#REF!</definedName>
    <definedName name="XRefPaste32" hidden="1">#REF!</definedName>
    <definedName name="XRefPaste32Row" localSheetId="8" hidden="1">#REF!</definedName>
    <definedName name="XRefPaste32Row" hidden="1">#REF!</definedName>
    <definedName name="XRefPaste33" hidden="1">#REF!</definedName>
    <definedName name="XRefPaste33Row" localSheetId="8" hidden="1">#REF!</definedName>
    <definedName name="XRefPaste33Row" hidden="1">#REF!</definedName>
    <definedName name="XRefPaste34" localSheetId="8" hidden="1">#REF!</definedName>
    <definedName name="XRefPaste34" hidden="1">#REF!</definedName>
    <definedName name="XRefPaste34Row" localSheetId="8" hidden="1">#REF!</definedName>
    <definedName name="XRefPaste34Row" hidden="1">#REF!</definedName>
    <definedName name="XRefPaste35" hidden="1">#REF!</definedName>
    <definedName name="XRefPaste35Row" localSheetId="8" hidden="1">#REF!</definedName>
    <definedName name="XRefPaste35Row" hidden="1">#REF!</definedName>
    <definedName name="XRefPaste36" localSheetId="8" hidden="1">#REF!</definedName>
    <definedName name="XRefPaste36" hidden="1">#REF!</definedName>
    <definedName name="XRefPaste36Row" localSheetId="8" hidden="1">#REF!</definedName>
    <definedName name="XRefPaste36Row" hidden="1">#REF!</definedName>
    <definedName name="XRefPaste37" localSheetId="8" hidden="1">#REF!</definedName>
    <definedName name="XRefPaste37" hidden="1">#REF!</definedName>
    <definedName name="XRefPaste37Row" localSheetId="8" hidden="1">#REF!</definedName>
    <definedName name="XRefPaste37Row" hidden="1">#REF!</definedName>
    <definedName name="XRefPaste38" localSheetId="8" hidden="1">#REF!</definedName>
    <definedName name="XRefPaste38" hidden="1">#REF!</definedName>
    <definedName name="XRefPaste38Row" localSheetId="8" hidden="1">#REF!</definedName>
    <definedName name="XRefPaste38Row" hidden="1">#REF!</definedName>
    <definedName name="XRefPaste39" localSheetId="8" hidden="1">#REF!</definedName>
    <definedName name="XRefPaste39" hidden="1">#REF!</definedName>
    <definedName name="XRefPaste39Row" localSheetId="8" hidden="1">#REF!</definedName>
    <definedName name="XRefPaste39Row" hidden="1">#REF!</definedName>
    <definedName name="XRefPaste3Row" localSheetId="8" hidden="1">#REF!</definedName>
    <definedName name="XRefPaste40" localSheetId="8" hidden="1">#REF!</definedName>
    <definedName name="XRefPaste40" hidden="1">#REF!</definedName>
    <definedName name="XRefPaste40Row" localSheetId="8" hidden="1">#REF!</definedName>
    <definedName name="XRefPaste40Row" hidden="1">#REF!</definedName>
    <definedName name="XRefPaste41" localSheetId="8" hidden="1">#REF!</definedName>
    <definedName name="XRefPaste41" hidden="1">#REF!</definedName>
    <definedName name="XRefPaste41Row" localSheetId="8" hidden="1">#REF!</definedName>
    <definedName name="XRefPaste41Row" hidden="1">#REF!</definedName>
    <definedName name="XRefPaste42" localSheetId="8" hidden="1">#REF!</definedName>
    <definedName name="XRefPaste42" hidden="1">#REF!</definedName>
    <definedName name="XRefPaste42Row" localSheetId="8" hidden="1">#REF!</definedName>
    <definedName name="XRefPaste42Row" hidden="1">#REF!</definedName>
    <definedName name="XRefPaste43" localSheetId="8" hidden="1">#REF!</definedName>
    <definedName name="XRefPaste43" hidden="1">#REF!</definedName>
    <definedName name="XRefPaste43Row" localSheetId="8" hidden="1">#REF!</definedName>
    <definedName name="XRefPaste43Row" hidden="1">#REF!</definedName>
    <definedName name="XRefPaste44" localSheetId="8" hidden="1">#REF!</definedName>
    <definedName name="XRefPaste44" hidden="1">#REF!</definedName>
    <definedName name="XRefPaste44Row" localSheetId="8" hidden="1">#REF!</definedName>
    <definedName name="XRefPaste44Row" hidden="1">#REF!</definedName>
    <definedName name="XRefPaste45" localSheetId="8" hidden="1">#REF!</definedName>
    <definedName name="XRefPaste45" hidden="1">#REF!</definedName>
    <definedName name="XRefPaste45Row" localSheetId="8" hidden="1">#REF!</definedName>
    <definedName name="XRefPaste45Row" hidden="1">#REF!</definedName>
    <definedName name="XRefPaste46" localSheetId="8" hidden="1">#REF!</definedName>
    <definedName name="XRefPaste46" hidden="1">#REF!</definedName>
    <definedName name="XRefPaste46Row" localSheetId="8" hidden="1">#REF!</definedName>
    <definedName name="XRefPaste46Row" hidden="1">#REF!</definedName>
    <definedName name="XRefPaste47" localSheetId="8" hidden="1">#REF!</definedName>
    <definedName name="XRefPaste47" hidden="1">#REF!</definedName>
    <definedName name="XRefPaste47Row" localSheetId="8" hidden="1">#REF!</definedName>
    <definedName name="XRefPaste47Row" hidden="1">#REF!</definedName>
    <definedName name="XRefPaste48" localSheetId="8" hidden="1">#REF!</definedName>
    <definedName name="XRefPaste48" hidden="1">#REF!</definedName>
    <definedName name="XRefPaste48Row" localSheetId="8" hidden="1">#REF!</definedName>
    <definedName name="XRefPaste48Row" hidden="1">#REF!</definedName>
    <definedName name="XRefPaste49" localSheetId="8" hidden="1">#REF!</definedName>
    <definedName name="XRefPaste49" hidden="1">#REF!</definedName>
    <definedName name="XRefPaste49Row" localSheetId="8" hidden="1">#REF!</definedName>
    <definedName name="XRefPaste49Row" hidden="1">#REF!</definedName>
    <definedName name="XRefPaste4Row" localSheetId="8" hidden="1">#REF!</definedName>
    <definedName name="XRefPaste4Row" hidden="1">#REF!</definedName>
    <definedName name="XRefPaste5" localSheetId="8" hidden="1">'VARIACION DEL ACTIVO NETO'!#REF!</definedName>
    <definedName name="XRefPaste50" localSheetId="8" hidden="1">#REF!</definedName>
    <definedName name="XRefPaste50" hidden="1">#REF!</definedName>
    <definedName name="XRefPaste50Row" localSheetId="8" hidden="1">#REF!</definedName>
    <definedName name="XRefPaste50Row" hidden="1">#REF!</definedName>
    <definedName name="XRefPaste51" localSheetId="8" hidden="1">#REF!</definedName>
    <definedName name="XRefPaste51" hidden="1">#REF!</definedName>
    <definedName name="XRefPaste51Row" localSheetId="8" hidden="1">#REF!</definedName>
    <definedName name="XRefPaste51Row" hidden="1">#REF!</definedName>
    <definedName name="XRefPaste52" localSheetId="8" hidden="1">#REF!</definedName>
    <definedName name="XRefPaste52" hidden="1">#REF!</definedName>
    <definedName name="XRefPaste52Row" localSheetId="8" hidden="1">#REF!</definedName>
    <definedName name="XRefPaste52Row" hidden="1">#REF!</definedName>
    <definedName name="XRefPaste53" localSheetId="8" hidden="1">#REF!</definedName>
    <definedName name="XRefPaste53" hidden="1">#REF!</definedName>
    <definedName name="XRefPaste53Row" localSheetId="8" hidden="1">#REF!</definedName>
    <definedName name="XRefPaste53Row" hidden="1">#REF!</definedName>
    <definedName name="XRefPaste54" localSheetId="8" hidden="1">#REF!</definedName>
    <definedName name="XRefPaste54" hidden="1">#REF!</definedName>
    <definedName name="XRefPaste54Row" localSheetId="8" hidden="1">#REF!</definedName>
    <definedName name="XRefPaste54Row" hidden="1">#REF!</definedName>
    <definedName name="XRefPaste55" localSheetId="8" hidden="1">#REF!</definedName>
    <definedName name="XRefPaste55" hidden="1">#REF!</definedName>
    <definedName name="XRefPaste55Row" localSheetId="8" hidden="1">#REF!</definedName>
    <definedName name="XRefPaste55Row" hidden="1">#REF!</definedName>
    <definedName name="XRefPaste56" localSheetId="8" hidden="1">#REF!</definedName>
    <definedName name="XRefPaste56" hidden="1">#REF!</definedName>
    <definedName name="XRefPaste56Row" localSheetId="8" hidden="1">#REF!</definedName>
    <definedName name="XRefPaste56Row" hidden="1">#REF!</definedName>
    <definedName name="XRefPaste57" localSheetId="8" hidden="1">#REF!</definedName>
    <definedName name="XRefPaste57" hidden="1">#REF!</definedName>
    <definedName name="XRefPaste57Row" localSheetId="8" hidden="1">#REF!</definedName>
    <definedName name="XRefPaste57Row" hidden="1">#REF!</definedName>
    <definedName name="XRefPaste58" hidden="1">#REF!</definedName>
    <definedName name="XRefPaste58Row" localSheetId="8" hidden="1">#REF!</definedName>
    <definedName name="XRefPaste58Row" hidden="1">#REF!</definedName>
    <definedName name="XRefPaste59" hidden="1">#REF!</definedName>
    <definedName name="XRefPaste59Row" localSheetId="8" hidden="1">#REF!</definedName>
    <definedName name="XRefPaste59Row" hidden="1">#REF!</definedName>
    <definedName name="XRefPaste5Row" localSheetId="8" hidden="1">#REF!</definedName>
    <definedName name="XRefPaste5Row" hidden="1">#REF!</definedName>
    <definedName name="XRefPaste6" localSheetId="8" hidden="1">#REF!</definedName>
    <definedName name="XRefPaste60" hidden="1">#REF!</definedName>
    <definedName name="XRefPaste60Row" localSheetId="8" hidden="1">#REF!</definedName>
    <definedName name="XRefPaste60Row" hidden="1">#REF!</definedName>
    <definedName name="XRefPaste61" hidden="1">#REF!</definedName>
    <definedName name="XRefPaste61Row" localSheetId="8" hidden="1">#REF!</definedName>
    <definedName name="XRefPaste61Row" hidden="1">#REF!</definedName>
    <definedName name="XRefPaste62" hidden="1">#REF!</definedName>
    <definedName name="XRefPaste62Row" localSheetId="8" hidden="1">#REF!</definedName>
    <definedName name="XRefPaste62Row" hidden="1">#REF!</definedName>
    <definedName name="XRefPaste63" hidden="1">#REF!</definedName>
    <definedName name="XRefPaste63Row" localSheetId="8" hidden="1">#REF!</definedName>
    <definedName name="XRefPaste63Row" hidden="1">#REF!</definedName>
    <definedName name="XRefPaste64" localSheetId="8" hidden="1">#REF!</definedName>
    <definedName name="XRefPaste64" hidden="1">#REF!</definedName>
    <definedName name="XRefPaste64Row" localSheetId="8" hidden="1">#REF!</definedName>
    <definedName name="XRefPaste64Row" hidden="1">#REF!</definedName>
    <definedName name="XRefPaste65" hidden="1">#REF!</definedName>
    <definedName name="XRefPaste65Row" localSheetId="8" hidden="1">#REF!</definedName>
    <definedName name="XRefPaste65Row" hidden="1">#REF!</definedName>
    <definedName name="XRefPaste66" hidden="1">#REF!</definedName>
    <definedName name="XRefPaste66Row" localSheetId="8" hidden="1">#REF!</definedName>
    <definedName name="XRefPaste66Row" hidden="1">#REF!</definedName>
    <definedName name="XRefPaste67" localSheetId="8" hidden="1">#REF!</definedName>
    <definedName name="XRefPaste67" hidden="1">#REF!</definedName>
    <definedName name="XRefPaste67Row" localSheetId="8" hidden="1">#REF!</definedName>
    <definedName name="XRefPaste67Row" hidden="1">#REF!</definedName>
    <definedName name="XRefPaste68" hidden="1">#REF!</definedName>
    <definedName name="XRefPaste68Row" localSheetId="8" hidden="1">#REF!</definedName>
    <definedName name="XRefPaste68Row" hidden="1">#REF!</definedName>
    <definedName name="XRefPaste69" hidden="1">#REF!</definedName>
    <definedName name="XRefPaste69Row" localSheetId="8" hidden="1">#REF!</definedName>
    <definedName name="XRefPaste69Row" hidden="1">#REF!</definedName>
    <definedName name="XRefPaste6Row" localSheetId="8" hidden="1">#REF!</definedName>
    <definedName name="XRefPaste6Row" hidden="1">#REF!</definedName>
    <definedName name="XRefPaste7" localSheetId="8" hidden="1">#REF!</definedName>
    <definedName name="XRefPaste7" hidden="1">#REF!</definedName>
    <definedName name="XRefPaste70" hidden="1">#REF!</definedName>
    <definedName name="XRefPaste70Row" localSheetId="8" hidden="1">#REF!</definedName>
    <definedName name="XRefPaste70Row" hidden="1">#REF!</definedName>
    <definedName name="XRefPaste71" hidden="1">#REF!</definedName>
    <definedName name="XRefPaste71Row" localSheetId="8" hidden="1">#REF!</definedName>
    <definedName name="XRefPaste71Row" hidden="1">#REF!</definedName>
    <definedName name="XRefPaste72" localSheetId="8" hidden="1">#REF!</definedName>
    <definedName name="XRefPaste72" hidden="1">#REF!</definedName>
    <definedName name="XRefPaste72Row" localSheetId="8" hidden="1">#REF!</definedName>
    <definedName name="XRefPaste72Row" hidden="1">#REF!</definedName>
    <definedName name="XRefPaste73" localSheetId="8" hidden="1">#REF!</definedName>
    <definedName name="XRefPaste73" hidden="1">#REF!</definedName>
    <definedName name="XRefPaste73Row" localSheetId="8" hidden="1">#REF!</definedName>
    <definedName name="XRefPaste73Row" hidden="1">#REF!</definedName>
    <definedName name="XRefPaste74" localSheetId="8" hidden="1">#REF!</definedName>
    <definedName name="XRefPaste74" hidden="1">#REF!</definedName>
    <definedName name="XRefPaste74Row" localSheetId="8" hidden="1">#REF!</definedName>
    <definedName name="XRefPaste74Row" hidden="1">#REF!</definedName>
    <definedName name="XRefPaste75" localSheetId="8" hidden="1">#REF!</definedName>
    <definedName name="XRefPaste75" hidden="1">#REF!</definedName>
    <definedName name="XRefPaste75Row" localSheetId="8" hidden="1">#REF!</definedName>
    <definedName name="XRefPaste75Row" hidden="1">#REF!</definedName>
    <definedName name="XRefPaste76" localSheetId="8" hidden="1">#REF!</definedName>
    <definedName name="XRefPaste76" hidden="1">#REF!</definedName>
    <definedName name="XRefPaste76Row" localSheetId="8" hidden="1">#REF!</definedName>
    <definedName name="XRefPaste76Row" hidden="1">#REF!</definedName>
    <definedName name="XRefPaste77" localSheetId="8" hidden="1">#REF!</definedName>
    <definedName name="XRefPaste77" hidden="1">#REF!</definedName>
    <definedName name="XRefPaste77Row" localSheetId="8" hidden="1">#REF!</definedName>
    <definedName name="XRefPaste77Row" hidden="1">#REF!</definedName>
    <definedName name="XRefPaste78" localSheetId="8" hidden="1">#REF!</definedName>
    <definedName name="XRefPaste78" hidden="1">#REF!</definedName>
    <definedName name="XRefPaste78Row" localSheetId="8" hidden="1">#REF!</definedName>
    <definedName name="XRefPaste78Row" hidden="1">#REF!</definedName>
    <definedName name="XRefPaste79" localSheetId="8" hidden="1">#REF!</definedName>
    <definedName name="XRefPaste79" hidden="1">#REF!</definedName>
    <definedName name="XRefPaste79Row" localSheetId="8" hidden="1">#REF!</definedName>
    <definedName name="XRefPaste79Row" hidden="1">#REF!</definedName>
    <definedName name="XRefPaste7Row" localSheetId="8" hidden="1">#REF!</definedName>
    <definedName name="XRefPaste7Row" hidden="1">#REF!</definedName>
    <definedName name="XRefPaste8" localSheetId="8" hidden="1">#REF!</definedName>
    <definedName name="XRefPaste8" hidden="1">#REF!</definedName>
    <definedName name="XRefPaste80" localSheetId="8" hidden="1">#REF!</definedName>
    <definedName name="XRefPaste80" hidden="1">#REF!</definedName>
    <definedName name="XRefPaste80Row" localSheetId="8" hidden="1">#REF!</definedName>
    <definedName name="XRefPaste80Row" hidden="1">#REF!</definedName>
    <definedName name="XRefPaste81" localSheetId="8" hidden="1">#REF!</definedName>
    <definedName name="XRefPaste81" hidden="1">#REF!</definedName>
    <definedName name="XRefPaste81Row" localSheetId="8" hidden="1">#REF!</definedName>
    <definedName name="XRefPaste81Row" hidden="1">#REF!</definedName>
    <definedName name="XRefPaste82" localSheetId="8" hidden="1">#REF!</definedName>
    <definedName name="XRefPaste82" hidden="1">#REF!</definedName>
    <definedName name="XRefPaste82Row" localSheetId="8" hidden="1">#REF!</definedName>
    <definedName name="XRefPaste82Row" hidden="1">#REF!</definedName>
    <definedName name="XRefPaste83" localSheetId="8" hidden="1">#REF!</definedName>
    <definedName name="XRefPaste83" hidden="1">#REF!</definedName>
    <definedName name="XRefPaste83Row" localSheetId="8" hidden="1">#REF!</definedName>
    <definedName name="XRefPaste83Row" hidden="1">#REF!</definedName>
    <definedName name="XRefPaste84" localSheetId="8" hidden="1">#REF!</definedName>
    <definedName name="XRefPaste84" hidden="1">#REF!</definedName>
    <definedName name="XRefPaste84Row" localSheetId="8" hidden="1">#REF!</definedName>
    <definedName name="XRefPaste84Row" hidden="1">#REF!</definedName>
    <definedName name="XRefPaste85" localSheetId="8" hidden="1">#REF!</definedName>
    <definedName name="XRefPaste85" hidden="1">#REF!</definedName>
    <definedName name="XRefPaste85Row" localSheetId="8" hidden="1">#REF!</definedName>
    <definedName name="XRefPaste85Row" hidden="1">#REF!</definedName>
    <definedName name="XRefPaste86" localSheetId="8" hidden="1">#REF!</definedName>
    <definedName name="XRefPaste86" hidden="1">#REF!</definedName>
    <definedName name="XRefPaste86Row" localSheetId="8" hidden="1">#REF!</definedName>
    <definedName name="XRefPaste86Row" hidden="1">#REF!</definedName>
    <definedName name="XRefPaste87" localSheetId="8" hidden="1">#REF!</definedName>
    <definedName name="XRefPaste87" hidden="1">#REF!</definedName>
    <definedName name="XRefPaste87Row" localSheetId="8" hidden="1">#REF!</definedName>
    <definedName name="XRefPaste87Row" hidden="1">#REF!</definedName>
    <definedName name="XRefPaste88" localSheetId="8" hidden="1">#REF!</definedName>
    <definedName name="XRefPaste88" hidden="1">#REF!</definedName>
    <definedName name="XRefPaste88Row" localSheetId="8" hidden="1">#REF!</definedName>
    <definedName name="XRefPaste88Row" hidden="1">#REF!</definedName>
    <definedName name="XRefPaste89" localSheetId="8" hidden="1">#REF!</definedName>
    <definedName name="XRefPaste89" hidden="1">#REF!</definedName>
    <definedName name="XRefPaste89Row" localSheetId="8" hidden="1">#REF!</definedName>
    <definedName name="XRefPaste89Row" hidden="1">#REF!</definedName>
    <definedName name="XRefPaste8Row" localSheetId="8" hidden="1">#REF!</definedName>
    <definedName name="XRefPaste8Row" hidden="1">#REF!</definedName>
    <definedName name="XRefPaste9" hidden="1">#REF!</definedName>
    <definedName name="XRefPaste90" localSheetId="8" hidden="1">#REF!</definedName>
    <definedName name="XRefPaste90" hidden="1">#REF!</definedName>
    <definedName name="XRefPaste90Row" localSheetId="8" hidden="1">#REF!</definedName>
    <definedName name="XRefPaste90Row" hidden="1">#REF!</definedName>
    <definedName name="XRefPaste91" localSheetId="8" hidden="1">#REF!</definedName>
    <definedName name="XRefPaste91" hidden="1">#REF!</definedName>
    <definedName name="XRefPaste91Row" localSheetId="8" hidden="1">#REF!</definedName>
    <definedName name="XRefPaste91Row" hidden="1">#REF!</definedName>
    <definedName name="XRefPaste92" localSheetId="8" hidden="1">#REF!</definedName>
    <definedName name="XRefPaste92" hidden="1">#REF!</definedName>
    <definedName name="XRefPaste92Row" localSheetId="8" hidden="1">#REF!</definedName>
    <definedName name="XRefPaste92Row" hidden="1">#REF!</definedName>
    <definedName name="XRefPaste93" localSheetId="8" hidden="1">#REF!</definedName>
    <definedName name="XRefPaste93" hidden="1">#REF!</definedName>
    <definedName name="XRefPaste93Row" localSheetId="8" hidden="1">#REF!</definedName>
    <definedName name="XRefPaste93Row" hidden="1">#REF!</definedName>
    <definedName name="XRefPaste94" localSheetId="8" hidden="1">#REF!</definedName>
    <definedName name="XRefPaste94" hidden="1">#REF!</definedName>
    <definedName name="XRefPaste94Row" localSheetId="8" hidden="1">#REF!</definedName>
    <definedName name="XRefPaste94Row" hidden="1">#REF!</definedName>
    <definedName name="XRefPaste95" localSheetId="8" hidden="1">#REF!</definedName>
    <definedName name="XRefPaste95" hidden="1">#REF!</definedName>
    <definedName name="XRefPaste95Row" localSheetId="8" hidden="1">#REF!</definedName>
    <definedName name="XRefPaste95Row" hidden="1">#REF!</definedName>
    <definedName name="XRefPaste96" localSheetId="8" hidden="1">#REF!</definedName>
    <definedName name="XRefPaste96" hidden="1">#REF!</definedName>
    <definedName name="XRefPaste96Row" localSheetId="8" hidden="1">#REF!</definedName>
    <definedName name="XRefPaste96Row" hidden="1">#REF!</definedName>
    <definedName name="XRefPaste97" localSheetId="8" hidden="1">#REF!</definedName>
    <definedName name="XRefPaste97" hidden="1">#REF!</definedName>
    <definedName name="XRefPaste97Row" localSheetId="8" hidden="1">#REF!</definedName>
    <definedName name="XRefPaste97Row" hidden="1">#REF!</definedName>
    <definedName name="XRefPaste98" localSheetId="8" hidden="1">#REF!</definedName>
    <definedName name="XRefPaste98" hidden="1">#REF!</definedName>
    <definedName name="XRefPaste98Row" localSheetId="8" hidden="1">#REF!</definedName>
    <definedName name="XRefPaste98Row" hidden="1">#REF!</definedName>
    <definedName name="XRefPaste99" localSheetId="8" hidden="1">#REF!</definedName>
    <definedName name="XRefPaste99" hidden="1">#REF!</definedName>
    <definedName name="XRefPaste99Row" localSheetId="8" hidden="1">#REF!</definedName>
    <definedName name="XRefPaste99Row" hidden="1">#REF!</definedName>
    <definedName name="XRefPaste9Row" localSheetId="8" hidden="1">#REF!</definedName>
    <definedName name="XRefPaste9Row" hidden="1">#REF!</definedName>
    <definedName name="XRefPasteRangeCount" localSheetId="8" hidden="1">6</definedName>
    <definedName name="XRefPasteRangeCount" hidden="1">1</definedName>
    <definedName name="xx">#REF!</definedName>
    <definedName name="Z_5FCC9217_B3E9_4B91_A943_5F21728EBEE9_.wvu.FilterData" localSheetId="10" hidden="1">Clasificación!$A$4:$G$61</definedName>
    <definedName name="Z_5FCC9217_B3E9_4B91_A943_5F21728EBEE9_.wvu.PrintArea" localSheetId="4" hidden="1">'ACTIVO NETO'!$A$5:$F$36</definedName>
    <definedName name="Z_5FCC9217_B3E9_4B91_A943_5F21728EBEE9_.wvu.PrintArea" localSheetId="5" hidden="1">'ESTADO DE INGRESOS Y EGRESOS'!$A$5:$G$33</definedName>
    <definedName name="Z_5FCC9217_B3E9_4B91_A943_5F21728EBEE9_.wvu.PrintArea" localSheetId="6" hidden="1">'FLUJO DE EFECTIVO'!$A$5:$F$36</definedName>
    <definedName name="Z_5FCC9217_B3E9_4B91_A943_5F21728EBEE9_.wvu.PrintArea" localSheetId="9" hidden="1">'Nota 1 a Nota 3.5'!$B$7:$M$84</definedName>
    <definedName name="Z_5FCC9217_B3E9_4B91_A943_5F21728EBEE9_.wvu.PrintArea" localSheetId="11" hidden="1">'Nota 3.6 a Nota 4.1'!$A$10:$J$43</definedName>
    <definedName name="Z_5FCC9217_B3E9_4B91_A943_5F21728EBEE9_.wvu.PrintArea" localSheetId="12" hidden="1">'Nota 4.2 a Nota 4.5'!$A$10:$J$30</definedName>
    <definedName name="Z_5FCC9217_B3E9_4B91_A943_5F21728EBEE9_.wvu.PrintArea" localSheetId="13" hidden="1">'Nota 5 a Nota 8'!$A$10:$J$27</definedName>
    <definedName name="Z_5FCC9217_B3E9_4B91_A943_5F21728EBEE9_.wvu.PrintArea" localSheetId="8" hidden="1">'VARIACION DEL ACTIVO NETO'!$B$6:$K$25</definedName>
    <definedName name="Z_5FCC9217_B3E9_4B91_A943_5F21728EBEE9_.wvu.Rows" localSheetId="6" hidden="1">'FLUJO DE EFECTIVO'!#REF!</definedName>
    <definedName name="Z_7015FC6D_0680_4B00_AA0E_B83DA1D0B666_.wvu.FilterData" localSheetId="10" hidden="1">Clasificación!$A$4:$G$61</definedName>
    <definedName name="Z_7015FC6D_0680_4B00_AA0E_B83DA1D0B666_.wvu.PrintArea" localSheetId="4" hidden="1">'ACTIVO NETO'!$A$5:$F$36</definedName>
    <definedName name="Z_7015FC6D_0680_4B00_AA0E_B83DA1D0B666_.wvu.PrintArea" localSheetId="5" hidden="1">'ESTADO DE INGRESOS Y EGRESOS'!$A$5:$G$33</definedName>
    <definedName name="Z_7015FC6D_0680_4B00_AA0E_B83DA1D0B666_.wvu.PrintArea" localSheetId="6" hidden="1">'FLUJO DE EFECTIVO'!$A$5:$F$36</definedName>
    <definedName name="Z_7015FC6D_0680_4B00_AA0E_B83DA1D0B666_.wvu.PrintArea" localSheetId="9" hidden="1">'Nota 1 a Nota 3.5'!$B$7:$M$84</definedName>
    <definedName name="Z_7015FC6D_0680_4B00_AA0E_B83DA1D0B666_.wvu.PrintArea" localSheetId="11" hidden="1">'Nota 3.6 a Nota 4.1'!$A$10:$J$43</definedName>
    <definedName name="Z_7015FC6D_0680_4B00_AA0E_B83DA1D0B666_.wvu.PrintArea" localSheetId="12" hidden="1">'Nota 4.2 a Nota 4.5'!$A$10:$J$30</definedName>
    <definedName name="Z_7015FC6D_0680_4B00_AA0E_B83DA1D0B666_.wvu.PrintArea" localSheetId="13" hidden="1">'Nota 5 a Nota 8'!$A$10:$J$27</definedName>
    <definedName name="Z_7015FC6D_0680_4B00_AA0E_B83DA1D0B666_.wvu.PrintArea" localSheetId="8" hidden="1">'VARIACION DEL ACTIVO NETO'!$B$6:$K$25</definedName>
    <definedName name="Z_7015FC6D_0680_4B00_AA0E_B83DA1D0B666_.wvu.Rows" localSheetId="6" hidden="1">'FLUJO DE EFECTIVO'!#REF!</definedName>
    <definedName name="Z_970CBB53_F4B3_462F_AEFE_2BC403F5F0AD_.wvu.PrintArea" localSheetId="9" hidden="1">'Nota 1 a Nota 3.5'!$B$7:$M$84</definedName>
    <definedName name="Z_970CBB53_F4B3_462F_AEFE_2BC403F5F0AD_.wvu.PrintArea" localSheetId="11" hidden="1">'Nota 3.6 a Nota 4.1'!$A$10:$J$43</definedName>
    <definedName name="Z_970CBB53_F4B3_462F_AEFE_2BC403F5F0AD_.wvu.PrintArea" localSheetId="12" hidden="1">'Nota 4.2 a Nota 4.5'!$A$10:$J$30</definedName>
    <definedName name="Z_970CBB53_F4B3_462F_AEFE_2BC403F5F0AD_.wvu.PrintArea" localSheetId="13" hidden="1">'Nota 5 a Nota 8'!$A$10:$J$27</definedName>
    <definedName name="Z_B9F63820_5C32_455A_BC9D_0BE84D6B0867_.wvu.FilterData" localSheetId="10" hidden="1">Clasificación!$A$4:$G$61</definedName>
    <definedName name="Z_B9F63820_5C32_455A_BC9D_0BE84D6B0867_.wvu.PrintArea" localSheetId="4" hidden="1">'ACTIVO NETO'!$A$5:$F$36</definedName>
    <definedName name="Z_B9F63820_5C32_455A_BC9D_0BE84D6B0867_.wvu.PrintArea" localSheetId="5" hidden="1">'ESTADO DE INGRESOS Y EGRESOS'!$A$5:$G$33</definedName>
    <definedName name="Z_B9F63820_5C32_455A_BC9D_0BE84D6B0867_.wvu.PrintArea" localSheetId="6" hidden="1">'FLUJO DE EFECTIVO'!$A$5:$F$36</definedName>
    <definedName name="Z_B9F63820_5C32_455A_BC9D_0BE84D6B0867_.wvu.PrintArea" localSheetId="8" hidden="1">'VARIACION DEL ACTIVO NETO'!$B$6:$K$25</definedName>
    <definedName name="Z_B9F63820_5C32_455A_BC9D_0BE84D6B0867_.wvu.Rows" localSheetId="6" hidden="1">'FLUJO DE EFECTIVO'!#REF!</definedName>
    <definedName name="Z_F3648BCD_1CED_4BBB_AE63_37BDB925883F_.wvu.FilterData" localSheetId="10" hidden="1">Clasificación!$A$4:$G$61</definedName>
    <definedName name="Z_F3648BCD_1CED_4BBB_AE63_37BDB925883F_.wvu.PrintArea" localSheetId="4" hidden="1">'ACTIVO NETO'!$A$5:$F$36</definedName>
    <definedName name="Z_F3648BCD_1CED_4BBB_AE63_37BDB925883F_.wvu.PrintArea" localSheetId="5" hidden="1">'ESTADO DE INGRESOS Y EGRESOS'!$A$5:$G$33</definedName>
    <definedName name="Z_F3648BCD_1CED_4BBB_AE63_37BDB925883F_.wvu.PrintArea" localSheetId="6" hidden="1">'FLUJO DE EFECTIVO'!$A$5:$F$36</definedName>
    <definedName name="Z_F3648BCD_1CED_4BBB_AE63_37BDB925883F_.wvu.PrintArea" localSheetId="9" hidden="1">'Nota 1 a Nota 3.5'!$B$7:$M$84</definedName>
    <definedName name="Z_F3648BCD_1CED_4BBB_AE63_37BDB925883F_.wvu.PrintArea" localSheetId="11" hidden="1">'Nota 3.6 a Nota 4.1'!$A$10:$J$43</definedName>
    <definedName name="Z_F3648BCD_1CED_4BBB_AE63_37BDB925883F_.wvu.PrintArea" localSheetId="12" hidden="1">'Nota 4.2 a Nota 4.5'!$A$10:$J$30</definedName>
    <definedName name="Z_F3648BCD_1CED_4BBB_AE63_37BDB925883F_.wvu.PrintArea" localSheetId="13" hidden="1">'Nota 5 a Nota 8'!$A$10:$J$27</definedName>
    <definedName name="Z_F3648BCD_1CED_4BBB_AE63_37BDB925883F_.wvu.PrintArea" localSheetId="8" hidden="1">'VARIACION DEL ACTIVO NETO'!$B$6:$K$25</definedName>
    <definedName name="Z_F3648BCD_1CED_4BBB_AE63_37BDB925883F_.wvu.Rows" localSheetId="6" hidden="1">'FLUJO DE EFECTIVO'!#REF!</definedName>
    <definedName name="zdfd" localSheetId="9" hidden="1">#REF!</definedName>
    <definedName name="zdfd" localSheetId="11" hidden="1">#REF!</definedName>
    <definedName name="zdfd" localSheetId="12" hidden="1">#REF!</definedName>
    <definedName name="zdfd" localSheetId="13" hidden="1">#REF!</definedName>
    <definedName name="zdfd" hidden="1">#REF!</definedName>
  </definedNames>
  <calcPr calcId="191029"/>
  <customWorkbookViews>
    <customWorkbookView name="Dahiana Sanchez - Vista personalizada" guid="{F3648BCD-1CED-4BBB-AE63-37BDB925883F}" mergeInterval="0" personalView="1" maximized="1" xWindow="-9" yWindow="-9" windowWidth="1938" windowHeight="1048" tabRatio="954" activeSheetId="9"/>
    <customWorkbookView name="Shirley Vichini - Vista personalizada" guid="{5FCC9217-B3E9-4B91-A943-5F21728EBEE9}" mergeInterval="0" personalView="1" maximized="1" xWindow="-9" yWindow="-9" windowWidth="1938" windowHeight="1048" tabRatio="954" activeSheetId="9"/>
    <customWorkbookView name="Alejandro Otazú - Vista personalizada" guid="{7015FC6D-0680-4B00-AA0E-B83DA1D0B666}" mergeInterval="0" personalView="1" maximized="1" xWindow="-9" yWindow="-9" windowWidth="1938" windowHeight="1048" tabRatio="954" activeSheetId="9"/>
    <customWorkbookView name="Yohana Benitez - Vista personalizada" guid="{B9F63820-5C32-455A-BC9D-0BE84D6B0867}" mergeInterval="0" personalView="1" maximized="1" xWindow="-8" yWindow="-8" windowWidth="1382" windowHeight="744" tabRatio="954" activeSheetId="9"/>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20" i="36" l="1"/>
  <c r="D19" i="36"/>
  <c r="D18" i="36"/>
  <c r="D17" i="36"/>
  <c r="D16" i="36"/>
  <c r="D15" i="36"/>
  <c r="D14" i="36"/>
  <c r="D13" i="36"/>
  <c r="D12" i="36"/>
  <c r="D11" i="36"/>
  <c r="D10" i="36"/>
  <c r="D9" i="36"/>
  <c r="D21" i="36" l="1"/>
  <c r="C19" i="33" l="1"/>
  <c r="C18" i="33"/>
  <c r="C10" i="33"/>
  <c r="C9" i="33"/>
  <c r="B11" i="34"/>
  <c r="C24" i="33"/>
  <c r="C17" i="33"/>
  <c r="C8" i="33" l="1"/>
  <c r="B8" i="34"/>
  <c r="C12" i="33"/>
  <c r="C11" i="33"/>
  <c r="B7" i="34"/>
  <c r="B9" i="34" s="1"/>
  <c r="B12" i="34" s="1"/>
  <c r="B13" i="34" s="1"/>
  <c r="C20" i="33"/>
  <c r="H60" i="6"/>
  <c r="C26" i="6"/>
  <c r="H61" i="25"/>
  <c r="H60" i="25"/>
  <c r="H59" i="25"/>
  <c r="H58" i="25"/>
  <c r="H57" i="25"/>
  <c r="H56" i="25"/>
  <c r="H55" i="25"/>
  <c r="H54" i="25"/>
  <c r="H53" i="25"/>
  <c r="H52" i="25"/>
  <c r="H51" i="25"/>
  <c r="H50" i="25"/>
  <c r="H49" i="25"/>
  <c r="H48" i="25"/>
  <c r="H47" i="25"/>
  <c r="H46" i="25"/>
  <c r="H45" i="25"/>
  <c r="H44" i="25"/>
  <c r="H43" i="25"/>
  <c r="H42" i="25"/>
  <c r="H41" i="25"/>
  <c r="H40" i="25"/>
  <c r="H39" i="25"/>
  <c r="H38" i="25"/>
  <c r="H37" i="25"/>
  <c r="H36" i="25"/>
  <c r="H35" i="25"/>
  <c r="H34" i="25"/>
  <c r="E33" i="6" s="1"/>
  <c r="H33" i="25"/>
  <c r="E32" i="6" s="1"/>
  <c r="H32" i="25"/>
  <c r="E31" i="6" s="1"/>
  <c r="H31" i="25"/>
  <c r="E30" i="6" s="1"/>
  <c r="H30" i="25"/>
  <c r="E29" i="6" s="1"/>
  <c r="H29" i="25"/>
  <c r="H28" i="25"/>
  <c r="E27" i="6" s="1"/>
  <c r="H27" i="25"/>
  <c r="E26" i="6" s="1"/>
  <c r="H26" i="25"/>
  <c r="E25" i="6" s="1"/>
  <c r="H25" i="25"/>
  <c r="H24" i="25"/>
  <c r="H23" i="25"/>
  <c r="E23" i="6" s="1"/>
  <c r="H22" i="25"/>
  <c r="E21" i="6" s="1"/>
  <c r="H21" i="25"/>
  <c r="E20" i="6" s="1"/>
  <c r="H20" i="25"/>
  <c r="H19" i="25"/>
  <c r="E19" i="6" s="1"/>
  <c r="H18" i="25"/>
  <c r="E17" i="6" s="1"/>
  <c r="H17" i="25"/>
  <c r="E16" i="6" s="1"/>
  <c r="H16" i="25"/>
  <c r="E15" i="6" s="1"/>
  <c r="H15" i="25"/>
  <c r="E14" i="6" s="1"/>
  <c r="H14" i="25"/>
  <c r="E13" i="6" s="1"/>
  <c r="H13" i="25"/>
  <c r="E12" i="6" s="1"/>
  <c r="H12" i="25"/>
  <c r="E11" i="6" s="1"/>
  <c r="H11" i="25"/>
  <c r="H10" i="25"/>
  <c r="E10" i="6" s="1"/>
  <c r="H9" i="25"/>
  <c r="E8" i="6" s="1"/>
  <c r="H8" i="25"/>
  <c r="E7" i="6" s="1"/>
  <c r="H7" i="25"/>
  <c r="H6" i="25"/>
  <c r="E6" i="6" s="1"/>
  <c r="G60" i="25"/>
  <c r="G59" i="25"/>
  <c r="G58" i="25"/>
  <c r="G57" i="25"/>
  <c r="G56" i="25"/>
  <c r="G54" i="25"/>
  <c r="G53" i="25"/>
  <c r="G52" i="25"/>
  <c r="G51" i="25"/>
  <c r="G50" i="25"/>
  <c r="G49" i="25"/>
  <c r="G48" i="25"/>
  <c r="G47" i="25"/>
  <c r="G46" i="25"/>
  <c r="G44" i="25"/>
  <c r="G43" i="25"/>
  <c r="G42" i="25"/>
  <c r="G41" i="25"/>
  <c r="G40" i="25"/>
  <c r="G39" i="25"/>
  <c r="G38" i="25"/>
  <c r="G37" i="25"/>
  <c r="G36" i="25"/>
  <c r="G35" i="25"/>
  <c r="G34" i="25"/>
  <c r="B33" i="6" s="1"/>
  <c r="G33" i="25"/>
  <c r="B32" i="6" s="1"/>
  <c r="G32" i="25"/>
  <c r="G31" i="25"/>
  <c r="B30" i="6" s="1"/>
  <c r="G30" i="25"/>
  <c r="B29" i="6" s="1"/>
  <c r="G29" i="25"/>
  <c r="G28" i="25"/>
  <c r="B27" i="6" s="1"/>
  <c r="G27" i="25"/>
  <c r="B26" i="6" s="1"/>
  <c r="G26" i="25"/>
  <c r="G25" i="25"/>
  <c r="G24" i="25"/>
  <c r="G23" i="25"/>
  <c r="B23" i="6" s="1"/>
  <c r="G22" i="25"/>
  <c r="B21" i="6" s="1"/>
  <c r="G21" i="25"/>
  <c r="B20" i="6" s="1"/>
  <c r="G20" i="25"/>
  <c r="G19" i="25"/>
  <c r="B18" i="6" s="1"/>
  <c r="G18" i="25"/>
  <c r="B17" i="6" s="1"/>
  <c r="G17" i="25"/>
  <c r="B16" i="6" s="1"/>
  <c r="G16" i="25"/>
  <c r="B15" i="6" s="1"/>
  <c r="G15" i="25"/>
  <c r="B14" i="6" s="1"/>
  <c r="G14" i="25"/>
  <c r="B13" i="6" s="1"/>
  <c r="G13" i="25"/>
  <c r="B12" i="6" s="1"/>
  <c r="G12" i="25"/>
  <c r="B11" i="6" s="1"/>
  <c r="G11" i="25"/>
  <c r="G10" i="25"/>
  <c r="B9" i="6" s="1"/>
  <c r="G9" i="25"/>
  <c r="B8" i="6" s="1"/>
  <c r="G8" i="25"/>
  <c r="B7" i="6" s="1"/>
  <c r="G7" i="25"/>
  <c r="G6" i="25"/>
  <c r="B6" i="6" s="1"/>
  <c r="G5" i="25"/>
  <c r="B4" i="6" s="1"/>
  <c r="F26" i="6" l="1"/>
  <c r="G26" i="6" s="1"/>
  <c r="C14" i="33"/>
  <c r="C23" i="33" s="1"/>
  <c r="D23" i="33" s="1"/>
  <c r="G67" i="25"/>
  <c r="F7" i="6"/>
  <c r="M7" i="6" s="1"/>
  <c r="G65" i="25"/>
  <c r="F12" i="6"/>
  <c r="G12" i="6" s="1"/>
  <c r="M12" i="6" s="1"/>
  <c r="F20" i="6"/>
  <c r="G20" i="6" s="1"/>
  <c r="M20" i="6" s="1"/>
  <c r="G68" i="25"/>
  <c r="B5" i="6"/>
  <c r="F32" i="6"/>
  <c r="F17" i="6"/>
  <c r="G17" i="6" s="1"/>
  <c r="M17" i="6" s="1"/>
  <c r="F33" i="6"/>
  <c r="L33" i="6" s="1"/>
  <c r="L60" i="6" s="1"/>
  <c r="B24" i="6"/>
  <c r="G63" i="25"/>
  <c r="F16" i="6"/>
  <c r="G16" i="6" s="1"/>
  <c r="M16" i="6" s="1"/>
  <c r="F11" i="6"/>
  <c r="G11" i="6" s="1"/>
  <c r="F27" i="6"/>
  <c r="G27" i="6" s="1"/>
  <c r="G64" i="25"/>
  <c r="B31" i="6"/>
  <c r="F31" i="6" s="1"/>
  <c r="G31" i="6" s="1"/>
  <c r="M31" i="6" s="1"/>
  <c r="F8" i="6"/>
  <c r="M8" i="6" s="1"/>
  <c r="E18" i="6"/>
  <c r="F18" i="6" s="1"/>
  <c r="G18" i="6" s="1"/>
  <c r="M18" i="6" s="1"/>
  <c r="F6" i="6"/>
  <c r="M6" i="6" s="1"/>
  <c r="F21" i="6"/>
  <c r="G21" i="6" s="1"/>
  <c r="M21" i="6" s="1"/>
  <c r="F29" i="6"/>
  <c r="I29" i="6" s="1"/>
  <c r="F15" i="6"/>
  <c r="G15" i="6" s="1"/>
  <c r="M15" i="6" s="1"/>
  <c r="F14" i="6"/>
  <c r="G14" i="6" s="1"/>
  <c r="M14" i="6" s="1"/>
  <c r="F30" i="6"/>
  <c r="G30" i="6" s="1"/>
  <c r="M30" i="6" s="1"/>
  <c r="F13" i="6"/>
  <c r="F23" i="6"/>
  <c r="G23" i="6" s="1"/>
  <c r="M23" i="6" s="1"/>
  <c r="E5" i="6"/>
  <c r="E9" i="6"/>
  <c r="F9" i="6" s="1"/>
  <c r="M9" i="6" s="1"/>
  <c r="E24" i="6"/>
  <c r="B28" i="6"/>
  <c r="B19" i="6"/>
  <c r="F19" i="6" s="1"/>
  <c r="G19" i="6" s="1"/>
  <c r="M19" i="6" s="1"/>
  <c r="B10" i="6"/>
  <c r="F10" i="6" s="1"/>
  <c r="M10" i="6" s="1"/>
  <c r="B25" i="6"/>
  <c r="F25" i="6" s="1"/>
  <c r="J25" i="6" s="1"/>
  <c r="J60" i="6" s="1"/>
  <c r="E28" i="6"/>
  <c r="B58" i="6"/>
  <c r="B22" i="6"/>
  <c r="E22" i="6"/>
  <c r="G32" i="6"/>
  <c r="M32" i="6" s="1"/>
  <c r="M26" i="6" l="1"/>
  <c r="G69" i="25"/>
  <c r="M29" i="6"/>
  <c r="G66" i="25"/>
  <c r="F5" i="6"/>
  <c r="M33" i="6"/>
  <c r="F28" i="6"/>
  <c r="F24" i="6"/>
  <c r="G24" i="6" s="1"/>
  <c r="M24" i="6" s="1"/>
  <c r="M11" i="6"/>
  <c r="F22" i="6"/>
  <c r="G22" i="6" s="1"/>
  <c r="M22" i="6" s="1"/>
  <c r="M27" i="6"/>
  <c r="M25" i="6"/>
  <c r="G13" i="6"/>
  <c r="M13" i="6" s="1"/>
  <c r="B38" i="6"/>
  <c r="B36" i="6"/>
  <c r="D23" i="36" l="1"/>
  <c r="G28" i="6"/>
  <c r="M28" i="6"/>
  <c r="B37" i="6"/>
  <c r="B34" i="6"/>
  <c r="B35" i="6"/>
  <c r="E15" i="36" l="1"/>
  <c r="E12" i="36"/>
  <c r="E9" i="36"/>
  <c r="E20" i="36"/>
  <c r="E11" i="36"/>
  <c r="E17" i="36"/>
  <c r="E16" i="36"/>
  <c r="E19" i="36"/>
  <c r="E10" i="36"/>
  <c r="E13" i="36"/>
  <c r="E14" i="36"/>
  <c r="E18" i="36"/>
  <c r="B41" i="6"/>
  <c r="B39" i="6"/>
  <c r="E44" i="6"/>
  <c r="E43" i="6"/>
  <c r="E41" i="6"/>
  <c r="E40" i="6"/>
  <c r="E38" i="6"/>
  <c r="F38" i="6" s="1"/>
  <c r="E37" i="6"/>
  <c r="F37" i="6" s="1"/>
  <c r="E36" i="6"/>
  <c r="F36" i="6" s="1"/>
  <c r="H5" i="25"/>
  <c r="E4" i="6" s="1"/>
  <c r="B57" i="6"/>
  <c r="E55" i="6"/>
  <c r="B55" i="6"/>
  <c r="E54" i="6"/>
  <c r="E51" i="6"/>
  <c r="E50" i="6"/>
  <c r="E49" i="6"/>
  <c r="E48" i="6"/>
  <c r="E47" i="6"/>
  <c r="E46" i="6"/>
  <c r="B45" i="6"/>
  <c r="B40" i="6"/>
  <c r="F40" i="6" s="1"/>
  <c r="G40" i="6" s="1"/>
  <c r="H68" i="25"/>
  <c r="H67" i="25"/>
  <c r="H65" i="25"/>
  <c r="H64" i="25"/>
  <c r="H63" i="25"/>
  <c r="B56" i="6"/>
  <c r="B54" i="6"/>
  <c r="B53" i="6"/>
  <c r="B52" i="6"/>
  <c r="B51" i="6"/>
  <c r="B50" i="6"/>
  <c r="B49" i="6"/>
  <c r="F49" i="6" s="1"/>
  <c r="G49" i="6" s="1"/>
  <c r="B48" i="6"/>
  <c r="B47" i="6"/>
  <c r="F47" i="6" s="1"/>
  <c r="B46" i="6"/>
  <c r="B44" i="6"/>
  <c r="F44" i="6" s="1"/>
  <c r="B43" i="6"/>
  <c r="B42" i="6"/>
  <c r="F46" i="6" l="1"/>
  <c r="F51" i="6"/>
  <c r="F55" i="6"/>
  <c r="G55" i="6" s="1"/>
  <c r="F43" i="6"/>
  <c r="F54" i="6"/>
  <c r="F48" i="6"/>
  <c r="G48" i="6" s="1"/>
  <c r="M48" i="6" s="1"/>
  <c r="B59" i="6"/>
  <c r="B60" i="6" s="1"/>
  <c r="F4" i="6"/>
  <c r="F50" i="6"/>
  <c r="F41" i="6"/>
  <c r="G41" i="6" s="1"/>
  <c r="M49" i="6"/>
  <c r="G47" i="6"/>
  <c r="M47" i="6" s="1"/>
  <c r="E56" i="6"/>
  <c r="E34" i="6"/>
  <c r="F34" i="6" s="1"/>
  <c r="K34" i="6" s="1"/>
  <c r="K60" i="6" s="1"/>
  <c r="L61" i="6" s="1"/>
  <c r="G51" i="6"/>
  <c r="M51" i="6" s="1"/>
  <c r="E57" i="6"/>
  <c r="F57" i="6" s="1"/>
  <c r="E42" i="6"/>
  <c r="F42" i="6" s="1"/>
  <c r="G44" i="6"/>
  <c r="M44" i="6" s="1"/>
  <c r="E45" i="6"/>
  <c r="F45" i="6" s="1"/>
  <c r="E35" i="6"/>
  <c r="G43" i="6"/>
  <c r="M43" i="6" s="1"/>
  <c r="E52" i="6"/>
  <c r="E58" i="6"/>
  <c r="F58" i="6" s="1"/>
  <c r="I58" i="6" s="1"/>
  <c r="E53" i="6"/>
  <c r="E39" i="6"/>
  <c r="M40" i="6"/>
  <c r="M36" i="6"/>
  <c r="M37" i="6"/>
  <c r="M38" i="6"/>
  <c r="H69" i="25"/>
  <c r="H66" i="25"/>
  <c r="I57" i="6" l="1"/>
  <c r="G57" i="6"/>
  <c r="F56" i="6"/>
  <c r="I56" i="6" s="1"/>
  <c r="E60" i="6"/>
  <c r="D59" i="6"/>
  <c r="F59" i="6" s="1"/>
  <c r="F53" i="6"/>
  <c r="G53" i="6" s="1"/>
  <c r="M53" i="6" s="1"/>
  <c r="G45" i="6"/>
  <c r="M45" i="6" s="1"/>
  <c r="F39" i="6"/>
  <c r="M39" i="6" s="1"/>
  <c r="F52" i="6"/>
  <c r="G52" i="6" s="1"/>
  <c r="M55" i="6"/>
  <c r="M57" i="6"/>
  <c r="M58" i="6"/>
  <c r="G54" i="6"/>
  <c r="M54" i="6" s="1"/>
  <c r="M41" i="6"/>
  <c r="G46" i="6"/>
  <c r="M46" i="6" s="1"/>
  <c r="G42" i="6"/>
  <c r="M42" i="6" s="1"/>
  <c r="M56" i="6" l="1"/>
  <c r="I60" i="6"/>
  <c r="M52" i="6"/>
  <c r="D60" i="6"/>
  <c r="C35" i="6"/>
  <c r="G50" i="6"/>
  <c r="M50" i="6" s="1"/>
  <c r="G60" i="6" l="1"/>
  <c r="J61" i="6" s="1"/>
  <c r="M60" i="6"/>
  <c r="C60" i="6"/>
  <c r="D61" i="6" s="1"/>
  <c r="F35" i="6"/>
  <c r="F60" i="6" s="1"/>
  <c r="D296" i="8" l="1"/>
  <c r="M61" i="6" l="1"/>
  <c r="N61" i="6" s="1"/>
</calcChain>
</file>

<file path=xl/sharedStrings.xml><?xml version="1.0" encoding="utf-8"?>
<sst xmlns="http://schemas.openxmlformats.org/spreadsheetml/2006/main" count="967" uniqueCount="379">
  <si>
    <t>Cuenta</t>
  </si>
  <si>
    <t>Moneda</t>
  </si>
  <si>
    <t>ACTIVO</t>
  </si>
  <si>
    <t>PASIVO</t>
  </si>
  <si>
    <t>RESULTADO DEL EJERCICIO</t>
  </si>
  <si>
    <t>PN</t>
  </si>
  <si>
    <t>Clasificacion</t>
  </si>
  <si>
    <t>Para los EEFF</t>
  </si>
  <si>
    <t>TOTAL</t>
  </si>
  <si>
    <t>Total</t>
  </si>
  <si>
    <t>Descripción</t>
  </si>
  <si>
    <t>Totales</t>
  </si>
  <si>
    <t>RESULTADOS</t>
  </si>
  <si>
    <t>CRÉDITOS</t>
  </si>
  <si>
    <t>INGRESOS</t>
  </si>
  <si>
    <t>Código Cuenta</t>
  </si>
  <si>
    <t>EGRESOS</t>
  </si>
  <si>
    <t>CONCEPTO</t>
  </si>
  <si>
    <t>INGRESO</t>
  </si>
  <si>
    <t>EGRESO</t>
  </si>
  <si>
    <t>Control</t>
  </si>
  <si>
    <t>HOJA DE TRABAJO</t>
  </si>
  <si>
    <t>CUENTAS</t>
  </si>
  <si>
    <t>BALANCE Y RESULTADOS</t>
  </si>
  <si>
    <t>ELIMINACIONES</t>
  </si>
  <si>
    <t>VARIACIÓN</t>
  </si>
  <si>
    <t>DEBITOS</t>
  </si>
  <si>
    <t>DEBITOS (CRÉDITOS)</t>
  </si>
  <si>
    <t>NI</t>
  </si>
  <si>
    <t>I</t>
  </si>
  <si>
    <t>***</t>
  </si>
  <si>
    <t>***  I  : Cuenta Imputable</t>
  </si>
  <si>
    <t>***  NI : Cuenta No Imputable</t>
  </si>
  <si>
    <t>TOTAL INGRESOS</t>
  </si>
  <si>
    <t>TOTAL EGRESOS</t>
  </si>
  <si>
    <t>TOTAL ACTIVO BRUTO</t>
  </si>
  <si>
    <t>Rescates a Pagar</t>
  </si>
  <si>
    <t>TOTAL ACTIVO NETO</t>
  </si>
  <si>
    <t>CUOTAS PARTES EN CIRCULACION</t>
  </si>
  <si>
    <t>VALOR CUOTA PARTE AL CIERRE</t>
  </si>
  <si>
    <t>ESTADO DEL ACTIVO NETO</t>
  </si>
  <si>
    <t>ESTADOS DE INGRESOS Y EGRESOS</t>
  </si>
  <si>
    <t>Actividades Operativas</t>
  </si>
  <si>
    <t>Cambios en activos y pasivos operativos</t>
  </si>
  <si>
    <t>(Aumento) Disminución Deudores por operaciones</t>
  </si>
  <si>
    <t>(Aumento) Disminución intereses a cobrar</t>
  </si>
  <si>
    <t>Aumento (Disminución) en Acreedores por operaciones</t>
  </si>
  <si>
    <t>Flujo neto de efectivo generado por actividades operativas</t>
  </si>
  <si>
    <t>Rescates</t>
  </si>
  <si>
    <t>Suscripciones</t>
  </si>
  <si>
    <t>ESTADO DE VARIACION DEL ACTIVO NETO</t>
  </si>
  <si>
    <t>APORTANTES</t>
  </si>
  <si>
    <t>2.2) Entidad encargada de la custodia</t>
  </si>
  <si>
    <t xml:space="preserve">MES </t>
  </si>
  <si>
    <t>VALOR CUOTA</t>
  </si>
  <si>
    <t>1er. Trimestre</t>
  </si>
  <si>
    <t xml:space="preserve">Enero </t>
  </si>
  <si>
    <t>Febrero</t>
  </si>
  <si>
    <t>Marzo</t>
  </si>
  <si>
    <t>2do. Trimestre</t>
  </si>
  <si>
    <t xml:space="preserve">Abril </t>
  </si>
  <si>
    <t xml:space="preserve">Mayo </t>
  </si>
  <si>
    <t>Junio</t>
  </si>
  <si>
    <t>3er. Trimestre</t>
  </si>
  <si>
    <t>Julio</t>
  </si>
  <si>
    <t>Agosto</t>
  </si>
  <si>
    <t>Setiembre</t>
  </si>
  <si>
    <t>4to. Trimestre</t>
  </si>
  <si>
    <t>Octubre</t>
  </si>
  <si>
    <t>Noviembre</t>
  </si>
  <si>
    <t>Diciembre</t>
  </si>
  <si>
    <t>4.1) Disponibilidades</t>
  </si>
  <si>
    <t>ACTIVIDADES OPERATIVAS</t>
  </si>
  <si>
    <t>ACTIVIDADES DE FINANCIACION</t>
  </si>
  <si>
    <t>RESCATES</t>
  </si>
  <si>
    <t>SUSCRIPCIONES</t>
  </si>
  <si>
    <t>Resultado del Ejercicio</t>
  </si>
  <si>
    <t>Mínimo</t>
  </si>
  <si>
    <t>Máximo</t>
  </si>
  <si>
    <t>NOTA 1. INFORMACIÓN BÁSICA DEL FONDO</t>
  </si>
  <si>
    <t>Políticas de Inversión</t>
  </si>
  <si>
    <t>Diversificación de las Inversiones</t>
  </si>
  <si>
    <t>NOTA 3. CRITERIOS CONTABLES APLICADOS</t>
  </si>
  <si>
    <t>3.1) Bases de Preparación de los Estados Contables</t>
  </si>
  <si>
    <t>NOTA 4. COMPOSICION DE CUENTAS</t>
  </si>
  <si>
    <t>3.6) Gastos Operacionales y Comisión de la Sociedad Administradora</t>
  </si>
  <si>
    <t>3.7) Información estadística</t>
  </si>
  <si>
    <t>Actividades de Financiación</t>
  </si>
  <si>
    <t>2.1) Razón social de la Administradora</t>
  </si>
  <si>
    <t>1.1) Naturaleza Jurídica y Características del Fondo</t>
  </si>
  <si>
    <t>1.2) Autorización de Funcionamiento</t>
  </si>
  <si>
    <t>REF.</t>
  </si>
  <si>
    <t>Índice</t>
  </si>
  <si>
    <t>NOTA 2. INFORMACIÓN SOBRE LA ADMINISTRADORA</t>
  </si>
  <si>
    <t>Inversiones</t>
  </si>
  <si>
    <t>Acreedores por Operaciones</t>
  </si>
  <si>
    <t>Comisiones a pagar a la Administradora</t>
  </si>
  <si>
    <t>Intereses</t>
  </si>
  <si>
    <t>Otros Ingresos</t>
  </si>
  <si>
    <t>Otros Egresos</t>
  </si>
  <si>
    <t>NOTA 5:  IMPUESTO A LA RENTA</t>
  </si>
  <si>
    <t>Según Ley N° 6380/19 artículo 25, num. 1., inc. establece que estarán exoneradas las siguientes rentas provenientes de los rendimientos provenientes de la valoración de la cuota de participación o el mayor valor de la negociación o de la liquidación de la misma, de los Fondos Patrimoniales de Inversión previstos en la Ley N° 5452/2015”.</t>
  </si>
  <si>
    <t>NOTA 6:  CONTINGENCIA</t>
  </si>
  <si>
    <t>NOTA 7: OTROS ASUNTOS RELEVANTES</t>
  </si>
  <si>
    <t>NOTA 8. HECHOS POSTERIORES</t>
  </si>
  <si>
    <t>Resultados por tenencia de inversiones</t>
  </si>
  <si>
    <t>Flujo neto de efectivo generado por las actividades  de financiación</t>
  </si>
  <si>
    <t>ESTADO DE FLUJOS DE EFECTIVO</t>
  </si>
  <si>
    <t>Políticas de liquidez</t>
  </si>
  <si>
    <t>Políticas de endeudamiento</t>
  </si>
  <si>
    <t>Aumento de inversiones</t>
  </si>
  <si>
    <t>Pago por comisiones de administración</t>
  </si>
  <si>
    <t>Estado de Ingresos y Egresos</t>
  </si>
  <si>
    <t>Activo Neto</t>
  </si>
  <si>
    <t>Variación del Activo Neto</t>
  </si>
  <si>
    <t>Flujos de Efectivo</t>
  </si>
  <si>
    <t>Notas a los Estados Financieros (Nota 1 a Nota 3.5)</t>
  </si>
  <si>
    <t>Activo Neto'!A1</t>
  </si>
  <si>
    <t>Estado de Ingresos y Egresos'!A1</t>
  </si>
  <si>
    <t>Flujos de Efectivo'!A1</t>
  </si>
  <si>
    <t>Nota 1 a Nota 3.5'!A1</t>
  </si>
  <si>
    <t>Disponibilidades</t>
  </si>
  <si>
    <t>Comisión por Administracion</t>
  </si>
  <si>
    <t>Firmado digitalmente por:</t>
  </si>
  <si>
    <t>Comisión de Corretaje</t>
  </si>
  <si>
    <t>Aumento de Otros Pasivos</t>
  </si>
  <si>
    <t>Aumento (Disminución) Otros Pasivos</t>
  </si>
  <si>
    <t>Saldo al inicio del período</t>
  </si>
  <si>
    <t>Movimientos del Período</t>
  </si>
  <si>
    <t>Saldo al final del Período</t>
  </si>
  <si>
    <t>Resultado del período</t>
  </si>
  <si>
    <t>Efectivo al comienzo del período</t>
  </si>
  <si>
    <t>Saldo final de efectivo al final del período</t>
  </si>
  <si>
    <t>3.2) Período</t>
  </si>
  <si>
    <t>presentado en forma comparativa con el mismo periodo del ejercicio económico anterior</t>
  </si>
  <si>
    <t>ITAU ASSET MANAGEMENT A.F.P.I.S.A.</t>
  </si>
  <si>
    <t>SALDOS POR PLAN DE CUENTAS</t>
  </si>
  <si>
    <t>PERIODO DESDE: 202201 HASTA: 202203</t>
  </si>
  <si>
    <t>Clase de Contrato: FM - FIDUCIA MERCANTIL</t>
  </si>
  <si>
    <t>Compart./Opc.Inv.</t>
  </si>
  <si>
    <t>Desc. Compart./Opc.Inv.</t>
  </si>
  <si>
    <t>Saldo Inicial</t>
  </si>
  <si>
    <t>Débito</t>
  </si>
  <si>
    <t>Crédito</t>
  </si>
  <si>
    <t>Saldo Final</t>
  </si>
  <si>
    <t>Monto Extranjera</t>
  </si>
  <si>
    <t>Moneda Extranjera</t>
  </si>
  <si>
    <t>Bancos</t>
  </si>
  <si>
    <t>CuentaBancaria1</t>
  </si>
  <si>
    <t>CertficadoDepósitodeAhorro</t>
  </si>
  <si>
    <t>CDABancoA</t>
  </si>
  <si>
    <t>Deudas</t>
  </si>
  <si>
    <t>Provisiones</t>
  </si>
  <si>
    <t>ProvisiónHonorariosdeAdministraciónSociedadGerente(ClaseA)</t>
  </si>
  <si>
    <t>PATRIMONIONETO</t>
  </si>
  <si>
    <t>Capital</t>
  </si>
  <si>
    <t>Rendimientos</t>
  </si>
  <si>
    <t>Ingresos</t>
  </si>
  <si>
    <t>Rentas</t>
  </si>
  <si>
    <t>RentaCertificadoDepósitodeAhorro</t>
  </si>
  <si>
    <t>Egresos</t>
  </si>
  <si>
    <t>CostoCertificadoDepósitodeAhorro</t>
  </si>
  <si>
    <t>EgresosVarios</t>
  </si>
  <si>
    <t>HonorariosdeAdministración</t>
  </si>
  <si>
    <t>HonorariosAdministraciónSociedadGerenteClaseA</t>
  </si>
  <si>
    <t>Rendimientos Abonados</t>
  </si>
  <si>
    <t>El Fondo Mutuo invertirá sus activos en títulos valores e instrumentos sin perjuicio de las sumas mantenidas en entidades financieras, de acuerdo a los límites establecidos en la siguiente tabla:</t>
  </si>
  <si>
    <t>Diversificación de las inversiones respecto al activo total del Fondo Mutuo: Instrumento Financiero</t>
  </si>
  <si>
    <t>1.3) Políticas de inversión, diversificación de las inversiones, liquidez, reparto de beneficios y endeudamiento.</t>
  </si>
  <si>
    <t>PATRIMONIO NETO
DEL FONDO</t>
  </si>
  <si>
    <t xml:space="preserve">N° DE PARTICIPES </t>
  </si>
  <si>
    <t>DESDE EMPRESA: 101-FONDO MUTUO IAM LIQUIDEZ GUARANIES HASTA: 101-FONDO MUTUO IAM LIQUIDEZ GUARANIES</t>
  </si>
  <si>
    <t>Fecha y Hora de Consulta: 04-Abril-2022 - 11:15:29 AM.</t>
  </si>
  <si>
    <t>Empresa: 101 - FONDO MUTUO IAM LIQUIDEZ GUARANIES</t>
  </si>
  <si>
    <t>C N° 113 18112021 - RES.CNV N°47 E_2021</t>
  </si>
  <si>
    <t>95051212938.72</t>
  </si>
  <si>
    <t>-67537236112.32</t>
  </si>
  <si>
    <t>-48121184018.42</t>
  </si>
  <si>
    <t>46701305195.64</t>
  </si>
  <si>
    <t>-19415994730.82</t>
  </si>
  <si>
    <t>BonosPúblicos</t>
  </si>
  <si>
    <t>DetalleBonosPúblicos</t>
  </si>
  <si>
    <t>LetrasdeRegulaciónMonetaria</t>
  </si>
  <si>
    <t>33869225106.64</t>
  </si>
  <si>
    <t>-13668000376.82</t>
  </si>
  <si>
    <t>LRM1</t>
  </si>
  <si>
    <t>CargosDiferidos</t>
  </si>
  <si>
    <t>57363.08</t>
  </si>
  <si>
    <t>-57363.08</t>
  </si>
  <si>
    <t>OTROSGASTOSDIFERIDOS</t>
  </si>
  <si>
    <t>PROVISIÓNPARAAJUSTERENDIMIENTOSNEGATIVOSPORANULACIONSUSCRIPCIONES</t>
  </si>
  <si>
    <t>19319175.43</t>
  </si>
  <si>
    <t>-47058576.34</t>
  </si>
  <si>
    <t>962635.42</t>
  </si>
  <si>
    <t>-3627632.42</t>
  </si>
  <si>
    <t>ProvisiónparaGastosVariosaPagar</t>
  </si>
  <si>
    <t>Rescatesvariosapagar</t>
  </si>
  <si>
    <t>201794.42</t>
  </si>
  <si>
    <t>-201794.42</t>
  </si>
  <si>
    <t>18356540.01</t>
  </si>
  <si>
    <t>-43430943.92</t>
  </si>
  <si>
    <t>18203815.33</t>
  </si>
  <si>
    <t>-43278219.24</t>
  </si>
  <si>
    <t>PROVISIÓNPARAAJUSTERENDIMIENTOSPOSITIVOSPORANULACIONSUSCRIPCIONES</t>
  </si>
  <si>
    <t>152724.68</t>
  </si>
  <si>
    <t>-152724.68</t>
  </si>
  <si>
    <t>1586657852.13</t>
  </si>
  <si>
    <t>-29072895277.62</t>
  </si>
  <si>
    <t>1586505127.42</t>
  </si>
  <si>
    <t>152724.71</t>
  </si>
  <si>
    <t>-121896982.62</t>
  </si>
  <si>
    <t>-169457401.32</t>
  </si>
  <si>
    <t>-169304676.64</t>
  </si>
  <si>
    <t>RentasBonosPúblicos</t>
  </si>
  <si>
    <t>RentasFideicomisosFinancieros</t>
  </si>
  <si>
    <t>-105825781.64</t>
  </si>
  <si>
    <t>IngresosVarios</t>
  </si>
  <si>
    <t>AJUSTEPORDEVOLUCIONRENDIMIENTOSPOSITIVOSPORSUSCRIPCIONESANULADAS</t>
  </si>
  <si>
    <t>179269569.68</t>
  </si>
  <si>
    <t>-18351209.36</t>
  </si>
  <si>
    <t>57429950.14</t>
  </si>
  <si>
    <t>-18351209.33</t>
  </si>
  <si>
    <t>10668529.82</t>
  </si>
  <si>
    <t>CostoBonosPúblicos</t>
  </si>
  <si>
    <t>CostoLRM</t>
  </si>
  <si>
    <t>2522359.82</t>
  </si>
  <si>
    <t>46761420.32</t>
  </si>
  <si>
    <t>-10056157.33</t>
  </si>
  <si>
    <t>AJUSTEPORDEVOLUCIONRENDIMIENTOSNEGATIVOSPORSUSCRIPCIONESANULADAS</t>
  </si>
  <si>
    <t>43278219.24</t>
  </si>
  <si>
    <t>-10023157.33</t>
  </si>
  <si>
    <t>GastosdeGestión</t>
  </si>
  <si>
    <t>GASTOSSOCIEDADDEPOSITARIA (GASTOS CUSTODIA)</t>
  </si>
  <si>
    <t>121839619.54</t>
  </si>
  <si>
    <t>-.03</t>
  </si>
  <si>
    <t>GS</t>
  </si>
  <si>
    <t>De conformidad con la Ley 5452/15 Que Regula los Fondos Patrimoniales de Inversión, el Fondo Mutuo se considera como una persona jurídica independiente y la Sociedad Administradora actúa como su representante legal. Las operaciones del Fondo Mutuo se registran y contabilizan en la moneda del Fondo, en forma separada de la Sociedad Administradora y de los demás fondos administrados por la misma..</t>
  </si>
  <si>
    <t>Notas a los Estados Financieros (Nota 3.6 a Nota 4.1)</t>
  </si>
  <si>
    <t>Notas a los Estados Financieros (Nota 5 a Nota 8)</t>
  </si>
  <si>
    <t>Nota 3.6 a Nota 4.1'!A1</t>
  </si>
  <si>
    <t>Nota 5 a Nota 8'!A1</t>
  </si>
  <si>
    <t>TOTAL ACTIVO NETO
AL 31/12/2022</t>
  </si>
  <si>
    <t>Los fondos mutuos son instrumentos de inversión, que se caracterizan por reunir los aportes de distintas personas, físicas o jurídicas, denominadas partícipes, con el objetivo de invertir tales aportes en instrumentos financieros de oferta pública admitidos por la Ley N° 5.452 “Que regula los Fondos Patrimoniales de Inversión” y sus reglamentaciones. Estos aportes o cuotas son administrados por BNB Asset Management Administradora de Fondos Patrimoniales S.A., por cuenta, orden y riesgo de los partícipes.</t>
  </si>
  <si>
    <t>El Fondo  fue creado, con el objeto de invertir en valores negociables, públicos o privados, ambos con oferta pública, y otros activos contemplados en el articulo 1, capitulo 6 del titulo 19 del Reglamento General de Mercado de Valores y sus modificaciones, así como las que en el futuro las remplacen, modifiquen o sustituyan total o parcialmente</t>
  </si>
  <si>
    <t>Ocasionalmente, y solo con el objeto de pagar rescates de cuotas y de poder realizar operaciones que la CNV autorice expresamente, BNB Asset Management podrá solicitar por cuenta del Fondo, créditos bancarios no superiores a 365 días de plazo, y por una cantidad equivalente de hasta el 30% del patrimonio del Fondo.</t>
  </si>
  <si>
    <t xml:space="preserve">BNB ASSET MANAGEMENT ADMINISTRADORA DE FONDOS PATRIMONIALES DE INVERSION S.A. ha sido constituida por Escritura Pública N.º 7, de fecha 20 de febrero de 2023, pasada ante el Esc. Mauricio Gertopan, en la que constan su denominación, domicilio, duración, objeto, formas de administración y demás requisitos legales para su funcionamiento, inscripta en la Dirección General de los Registros Públicos en la Sección Personas Jurídicas y Asociaciones bajo el N.º 1, folio 1/14, en fecha 02 de marzo de 2023 ; y en el registro Público de Comercio, bajo el N.º 4242, folio 4242, en fecha 02 de marzo de 2023. </t>
  </si>
  <si>
    <t>BNB Asset Management llevará adelante la administración de portafolios invirtiéndolos en los mercados autorizados por la CNV, mercados de oferta pública o privada, y en todos aquellos mercados establecidos, conforme a la Ley 5452/15, el Reglamento General de Mercado de Valores, y la Ley 5810/17.</t>
  </si>
  <si>
    <t>Los activos y pasivos en moneda extranjera se valúan a los tipos de cambio vigentes a la fecha de cierre del ejercicio.</t>
  </si>
  <si>
    <t>Las diferencias de cambio originadas por fluctuaciones en los tipos de cambio producidos entre las fechas de concertación de las operaciones y su liquidación o valuación al cierre del ejercicio, son reconocidas en resultados.</t>
  </si>
  <si>
    <t>Las inversiones temporales se valúan de acuerdo a los siguientes criterios de valuación:
- Colocaciones financieras en moneda local: a su valor nominal más los intereses devengados al cierre del año/período.</t>
  </si>
  <si>
    <t>Los ingresos y egresos son reconocidos en función de su devengamiento.</t>
  </si>
  <si>
    <t>3.3) Moneda extranjera</t>
  </si>
  <si>
    <t>3.4) Inversiones</t>
  </si>
  <si>
    <t>3.5 Reconocimiento de ingresos y egresos</t>
  </si>
  <si>
    <t xml:space="preserve">Comisiones por Administracion - BNB ASSET </t>
  </si>
  <si>
    <t>A continuación, la información estadística mensual de la posición del Fondo durante el primer trimestre del ejercicio 2023:</t>
  </si>
  <si>
    <t>4.2 ) Acreedores por Operaciones</t>
  </si>
  <si>
    <t>4.3) Comisiones a pagar a la Administradora</t>
  </si>
  <si>
    <t>4.4) Resultados por Tenencia de Inversiones</t>
  </si>
  <si>
    <t>VARIACION DEL ACTIVO NETO'!A1</t>
  </si>
  <si>
    <t>Notas a los Estados Financieros (Nota 4.2 a Nota 4.5)</t>
  </si>
  <si>
    <t>Nota 4.2 a Nota 4.5'!A1</t>
  </si>
  <si>
    <t>(En Dolares Americanos)</t>
  </si>
  <si>
    <t xml:space="preserve">FONDO MUTUO BNB PY DOLARES AMERICANOS
Administrado por: BNB ASSET MANAGEMENT ADMINISTRADORA DE FONDOS PATRIMONIALES DE INVERSIÓN S.A.
</t>
  </si>
  <si>
    <t>FONDO MUTUO BNB PY DOLARES AMERICANOS</t>
  </si>
  <si>
    <t>FONDO MUTUO BNB PY DOLARES AMERICANOS (o "El Fondo") es un fondo mutuo de inversión en títulos valores e Instrumentos de emisores nacionales e internacionales, administrado por BNB Asset Management Administradora de Fondos Patrimoniales de Inversión S.A.</t>
  </si>
  <si>
    <t>El Fondo se constituye con el propósito de otorgar adecuada rentabilidad a las inversiones de los Cuotapartistas en dolares americanos, así como niveles óptimos de liquidez ante eventuales rescates por parte de los cuotapartistas, invirtiendo en una cartera con una duración promedio ponderada máxima de 1.095 días. BNB ASSET MANAGEMENT gestionará las sumas de dinero aportadas por los Cuotapartistas en la forma y condiciones establecidas en este Reglamento, pudiendo realizar las inversiones y operaciones que estime conveniente dentro del marco establecido en el presente y en el Contrato de Suscripción Único de Fondos Mutuos. BNB ASSET MANAGEMENT podrá adoptar una política de inversión más conservadora o restringida, dentro de los límites del reglamento interno, sin desnaturalizar la Política de Inversión fijada para el Fondo.</t>
  </si>
  <si>
    <t>a) Bonos soberanos emitidos internacionalmente por el Estado paraguayo;</t>
  </si>
  <si>
    <t>b) Títulos emitidos por las Gobernaciones, Municipalidades y otros organismos y entidades del Estado, cuya emisión haya sido registrada en el Registro de Valores que lleva la CNV, siempre y cuando las calificaciones locales de los mismos sean superiores a BBB.</t>
  </si>
  <si>
    <t>c)  Títulos emitidos por el Banco Central del Paraguay;</t>
  </si>
  <si>
    <t>d) Depósitos a plazo y otros títulos representativos de captaciones de ahorro público de bancos e instituciones financieras o garantizados por éstas;</t>
  </si>
  <si>
    <t>e) Bonos, títulos de deuda o títulos emitidos en desarrollo de titularizaciones, cuya emisión haya sido registrada en el Registro de Valores que lleva la CNV, y que cuenten con calificación de riesgo BBB o superior;</t>
  </si>
  <si>
    <t>f) Títulos emitidos por un Estado extranjero con calificación BBB, similar o superior, que se transen habitualmente en los mercados locales o internacionales;</t>
  </si>
  <si>
    <t>g) Títulos emitidos por una emisora extranjera con calificación BBB, similar o superior, negociados habitualmente en los mercados locales o internacionales;</t>
  </si>
  <si>
    <t>h) Operaciones de compra con compromiso de venta con los valores comprendidos en este artículo, con contraparte de sujetos supervisados por la CNV u otras autoridades administrativas de control, y negociados a través de las Casas de Bolsa. El plazo máximo de estas operaciones será de 60 días;</t>
  </si>
  <si>
    <t>i) Cuotas partes en fondos mutuos o de inversión tanto nacionales como internacionales, que no sean administrados por BNB ASSET MANAGEMENT.</t>
  </si>
  <si>
    <t>El Fondo tendrá como política que, a lo menos, un 20% de sus activos sean activos de alta liquidez para efectos de cumplir con sus obligaciones por las operaciones del Fondo y el pago de rescates en cuotas. Dentro de estos activos líquidos encontramos:                                                                                                                                                                 - Operaciones de reporto con un plazo inferior o igual a 30 días.
- Cuentas (Cajas de ahorro y/o cuentas corrientes) remuneradas.
- Cuotas de Fondos Mutuos cuyo plazo de rescate sea inferior a t + 1.
- Títulos internacionales con una calificación mínima de 89 en LQA Score (Language Quality Assurance)</t>
  </si>
  <si>
    <t>El Fondo se encuentra inscripto en el Registro del Mercado de Valores en fecha 01 de septiembre de 2023 con Certificado de Registro N° 174_01092023</t>
  </si>
  <si>
    <t>Los Estados Financieros se expresan en Dólares Americanos y han sido preparados siguiendo los criterios de valuación y las normas de presentación con las normas establecidas por la Comisión Nacional de Valores aplicables a los Fondos Mutuos sobre la base de los costos históricos,  y no reconocen en forma integral los efectos de la inflación sobre la situación patrimonial de la empresa, en los resultados de las operaciones y en sus flujos de efectivo en atención a que la corrección monetaria no constituye una práctica contable aplicada en Paraguay.</t>
  </si>
  <si>
    <t>Estados Financieros por el periodo comprendido entre el 01 de agosto y el 31 de Diciembre de 2023</t>
  </si>
  <si>
    <t>POR EL PERIODO COMPRENDIDO ENTRE EL 03 DE AGOSTO Y EL 31 DE DICIEMBRE DE 2023 PRESENTADO DE FORMA COMPARATIVA CON EL EJERCICIO ECONÓMICO ANTERIOR</t>
  </si>
  <si>
    <t>Bonos Financieros</t>
  </si>
  <si>
    <t>Inversiones temporarias</t>
  </si>
  <si>
    <t>CDA</t>
  </si>
  <si>
    <t>Bonos Corporativos</t>
  </si>
  <si>
    <t>BBCP</t>
  </si>
  <si>
    <t>Operaciones en reporto</t>
  </si>
  <si>
    <t>Total Activo</t>
  </si>
  <si>
    <t xml:space="preserve">Resultados por tenencia de inversiones </t>
  </si>
  <si>
    <t>Intereses Op Repo</t>
  </si>
  <si>
    <t>Comisión pagada al Administrador</t>
  </si>
  <si>
    <t>BNB FONDOS S.A.</t>
  </si>
  <si>
    <t>BALANCE GENERAL</t>
  </si>
  <si>
    <t>(en USD)</t>
  </si>
  <si>
    <t>Activo corriente</t>
  </si>
  <si>
    <t>Cuentas por cobrar</t>
  </si>
  <si>
    <t>Otros créditos</t>
  </si>
  <si>
    <t>Pasivo corriente</t>
  </si>
  <si>
    <t>Deudas diversas</t>
  </si>
  <si>
    <t>Operaciones por liquidar pasivo</t>
  </si>
  <si>
    <t>Total Pasivo corriente</t>
  </si>
  <si>
    <t>Total Activo Neto</t>
  </si>
  <si>
    <t>Cuotas Partes en circulación</t>
  </si>
  <si>
    <t>Valor Cuota parte al cierre</t>
  </si>
  <si>
    <t>Total Ingresos</t>
  </si>
  <si>
    <t>Gastos operativos</t>
  </si>
  <si>
    <t>Resultado del ejercicio</t>
  </si>
  <si>
    <t>Resultado financiero</t>
  </si>
  <si>
    <t>Perdida por diferencia de cambio</t>
  </si>
  <si>
    <t>Ganancia por diferencia de cambio</t>
  </si>
  <si>
    <t>Intereses ganados en caja de ahorro</t>
  </si>
  <si>
    <t>Gastos financieros</t>
  </si>
  <si>
    <t>Resultado del periodo</t>
  </si>
  <si>
    <t>Intereses cobrados</t>
  </si>
  <si>
    <t>TOTAL ACTIVO NETO
AL 31/12/2023</t>
  </si>
  <si>
    <t>NOTAS A LOS ESTADOS FINANCIEROS AL 31 DE DICIEMBRE DE 2023</t>
  </si>
  <si>
    <r>
      <rPr>
        <b/>
        <sz val="10"/>
        <color theme="1"/>
        <rFont val="Arial"/>
        <family val="2"/>
      </rPr>
      <t>Diversificación de las inversiones por emisor y grupo empresarial:</t>
    </r>
    <r>
      <rPr>
        <sz val="10"/>
        <color theme="1"/>
        <rFont val="Arial"/>
        <family val="2"/>
      </rPr>
      <t xml:space="preserve">
Los límites de diversificación por emisor y grupo empresarial son:
</t>
    </r>
    <r>
      <rPr>
        <b/>
        <sz val="10"/>
        <color theme="1"/>
        <rFont val="Arial"/>
        <family val="2"/>
      </rPr>
      <t>i. Inversión en instrumentos valores emitidos por un mismo emisor: 20%</t>
    </r>
    <r>
      <rPr>
        <sz val="10"/>
        <color theme="1"/>
        <rFont val="Arial"/>
        <family val="2"/>
      </rPr>
      <t xml:space="preserve">                                                                                                                                                                               </t>
    </r>
    <r>
      <rPr>
        <b/>
        <sz val="10"/>
        <color theme="1"/>
        <rFont val="Arial"/>
        <family val="2"/>
      </rPr>
      <t>ii. Inversión en instrumentos valores emitidos por emisores de un mismo grupo empresarial 30%</t>
    </r>
  </si>
  <si>
    <t>Las informaciones presentadas corresponden al periodo comprendido entre el 31 de diciembre de 2022  y el 31 de diciembre de 2023.</t>
  </si>
  <si>
    <t>No aplicable. Al 31 de diciembre de 2023 y 31 de diciembre 2022, el Fondo no cuenta Acreedores por Operaciones.</t>
  </si>
  <si>
    <t>Al 31 de diciembre de 2023, no existen otros asuntos relevantes que mencionar.</t>
  </si>
  <si>
    <t>Entre la fecha de cierre de los presentes estados financieros, no han ocurrido otros hechos significativos de carácter financiero o de otra índole que afecten la situación patrimonial o financiera o los resultados del Fondo Mutuo Liquidez Guaraníes al 31 de diciembre de 2023.</t>
  </si>
  <si>
    <t>Comisión por Administración</t>
  </si>
  <si>
    <t>Resultado por Tenencia</t>
  </si>
  <si>
    <t>INSTRUMENTO</t>
  </si>
  <si>
    <t>EMISOR</t>
  </si>
  <si>
    <t>SECTOR</t>
  </si>
  <si>
    <t>PAÍS</t>
  </si>
  <si>
    <t>FECHA DE COMPRA</t>
  </si>
  <si>
    <t>FECHA DE VENCIMIENTO</t>
  </si>
  <si>
    <t>MONEDA</t>
  </si>
  <si>
    <t>MONTO</t>
  </si>
  <si>
    <t>VALOR DE COMPRA</t>
  </si>
  <si>
    <t>VALOR CONTABLE</t>
  </si>
  <si>
    <t>VALOR NOMINAL</t>
  </si>
  <si>
    <t>TASA DE INTERÉS</t>
  </si>
  <si>
    <t>% DE LAS INVERSIONES CON RELACIÓN AL ACTIVO DEL FONDO</t>
  </si>
  <si>
    <t>% DE LAS INVERSIONES SEGÚN REGLAM. INTERNO</t>
  </si>
  <si>
    <t>% DE LAS INVERSIONES POR GRUPO ECONÓMICO</t>
  </si>
  <si>
    <t>Total de las inversiones</t>
  </si>
  <si>
    <t>FONDO MUTUO BNB PY GUARANÍES</t>
  </si>
  <si>
    <t>COMPOSICIÓN DE LAS INVERSIONES DEL FONDO</t>
  </si>
  <si>
    <t>Finexpar Financiera S.A.E.C.A</t>
  </si>
  <si>
    <t>Financiero</t>
  </si>
  <si>
    <t>Paraguay</t>
  </si>
  <si>
    <t>USD</t>
  </si>
  <si>
    <t>Banco Continental S.A.E.C.A.</t>
  </si>
  <si>
    <t>Banco Nacional de Fomento</t>
  </si>
  <si>
    <t>Financiera Paraguayo-Japonesa</t>
  </si>
  <si>
    <t>Banco Sudameris S.A.E.C.A.</t>
  </si>
  <si>
    <t>Banco Itau Paraguay S.A.</t>
  </si>
  <si>
    <t>Nota Estructurada</t>
  </si>
  <si>
    <t>UBS AG London</t>
  </si>
  <si>
    <t>Estados Unidos</t>
  </si>
  <si>
    <t>PTP Paraguay S.A.E</t>
  </si>
  <si>
    <t>Enex Paraguay S.A.E</t>
  </si>
  <si>
    <t>Treasury Bills</t>
  </si>
  <si>
    <t>Gobierno Norteamericano</t>
  </si>
  <si>
    <t>Bosques Amazonicos S.A.</t>
  </si>
  <si>
    <t>Perú</t>
  </si>
  <si>
    <t>REPO</t>
  </si>
  <si>
    <t>FONDOS MUTUOS</t>
  </si>
  <si>
    <t>Avalon Casa de Bolsa</t>
  </si>
  <si>
    <t>n/a</t>
  </si>
  <si>
    <t>Total activo</t>
  </si>
  <si>
    <t>Nota 4.3</t>
  </si>
  <si>
    <t>Nota 4.1</t>
  </si>
  <si>
    <t>Nota 4.4</t>
  </si>
  <si>
    <t xml:space="preserve">Nota 3.6 </t>
  </si>
  <si>
    <t>Nota 9</t>
  </si>
  <si>
    <t>Itau Banco CTA-N° 4.5.000158/6</t>
  </si>
  <si>
    <t xml:space="preserve">Se considerarán dentro del concepto de efectivo los saldos en efectivo, disponibilidades en cuentas bancarias y toda inversión de muy alta liquidez, </t>
  </si>
  <si>
    <t>con vencimiento originalmente pactado no superior a tres meses.</t>
  </si>
  <si>
    <t>NOTAS A LOS ESTADOS FINANCIEROS AL 31 DICIEMBRE DE 2023</t>
  </si>
  <si>
    <t>Las 9 notas que se acompañan forman parte integrante de los estados financieros</t>
  </si>
  <si>
    <t>Los saldos a pagar en concepto de comisiones por Administración son:</t>
  </si>
  <si>
    <t>Los saldos por tenencia de inversiones son:</t>
  </si>
  <si>
    <t>Al 31 de diciembre de 2023, no existen situaciones contingentes, ni reclamos que este en conocimiento de la Sociedad Administradora.</t>
  </si>
  <si>
    <t>Representante Legal</t>
  </si>
  <si>
    <t>Contador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</si>
</sst>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1" formatCode="_ * #,##0_ ;_ * \-#,##0_ ;_ * &quot;-&quot;_ ;_ @_ "/>
    <numFmt numFmtId="43" formatCode="_ * #,##0.00_ ;_ * \-#,##0.00_ ;_ * &quot;-&quot;??_ ;_ @_ "/>
    <numFmt numFmtId="164" formatCode="_-* #,##0_-;\-* #,##0_-;_-* &quot;-&quot;_-;_-@_-"/>
    <numFmt numFmtId="165" formatCode="_-* #,##0.00_-;\-* #,##0.00_-;_-* &quot;-&quot;??_-;_-@_-"/>
    <numFmt numFmtId="166" formatCode="_-* #,##0.00\ _€_-;\-* #,##0.00\ _€_-;_-* &quot;-&quot;??\ _€_-;_-@_-"/>
    <numFmt numFmtId="167" formatCode="_(* #,##0_);_(* \(#,##0\);_(* &quot;-&quot;_);_(@_)"/>
    <numFmt numFmtId="168" formatCode="_(* #,##0.00_);_(* \(#,##0.00\);_(* &quot;-&quot;??_);_(@_)"/>
    <numFmt numFmtId="169" formatCode="_-* #,##0\ _€_-;\-* #,##0\ _€_-;_-* &quot;-&quot;??\ _€_-;_-@_-"/>
    <numFmt numFmtId="170" formatCode="General_)"/>
    <numFmt numFmtId="171" formatCode="_(* #,##0.00_);_(* \(#,##0.00\);_(* &quot;-&quot;_);_(@_)"/>
    <numFmt numFmtId="172" formatCode="#,##0_ ;[Red]\-#,##0\ "/>
    <numFmt numFmtId="173" formatCode="#,##0_ ;\-#,##0\ "/>
    <numFmt numFmtId="174" formatCode="dd/mm/yyyy;@"/>
    <numFmt numFmtId="175" formatCode="_-* #,##0_-;\-* #,##0_-;_-* &quot;-&quot;??_-;_-@_-"/>
    <numFmt numFmtId="176" formatCode="_ * #,##0.00_ ;_ * \-#,##0.00_ ;_ * &quot;-&quot;_ ;_ @_ "/>
    <numFmt numFmtId="177" formatCode="_-* #,##0.000000\ _€_-;\-* #,##0.000000\ _€_-;_-* &quot;-&quot;??????\ _€_-;_-@_-"/>
    <numFmt numFmtId="178" formatCode="_-* #,##0.00000000\ _€_-;\-* #,##0.00000000\ _€_-;_-* &quot;-&quot;????????\ _€_-;_-@_-"/>
    <numFmt numFmtId="179" formatCode="_(* #,##0.00_);_(* \(#,##0.00\);_(* \-??_);_(@_)"/>
    <numFmt numFmtId="180" formatCode="_-* #,##0\ _€_-;\-* #,##0\ _€_-;_-* &quot;-&quot;\ _€_-;_-@_-"/>
    <numFmt numFmtId="181" formatCode="_-* #,##0.00\ _p_t_a_-;\-* #,##0.00\ _p_t_a_-;_-* &quot;-&quot;??\ _p_t_a_-;_-@_-"/>
    <numFmt numFmtId="182" formatCode="_ * #,##0.000000_ ;_ * \-#,##0.000000_ ;_ * &quot;-&quot;_ ;_ @_ "/>
    <numFmt numFmtId="183" formatCode="_(* #,##0.0000_);_(* \(#,##0.0000\);_(* &quot;-&quot;_);_(@_)"/>
    <numFmt numFmtId="184" formatCode="_-* #,##0.0000_-;\-* #,##0.0000_-;_-* &quot;-&quot;??_-;_-@_-"/>
    <numFmt numFmtId="185" formatCode="_ * #,##0.0_ ;_ * \-#,##0.0_ ;_ * &quot;-&quot;_ ;_ @_ "/>
  </numFmts>
  <fonts count="108">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3"/>
      <name val="Calibri Light"/>
      <family val="2"/>
      <scheme val="major"/>
    </font>
    <font>
      <sz val="11"/>
      <color rgb="FF000000"/>
      <name val="Calibri"/>
      <family val="2"/>
      <scheme val="minor"/>
    </font>
    <font>
      <sz val="12"/>
      <name val="Courier"/>
      <family val="3"/>
    </font>
    <font>
      <sz val="10"/>
      <name val="Arial"/>
      <family val="2"/>
    </font>
    <font>
      <sz val="10"/>
      <name val="Nimbus Sans L"/>
    </font>
    <font>
      <b/>
      <sz val="10"/>
      <name val="Arial"/>
      <family val="2"/>
    </font>
    <font>
      <sz val="8"/>
      <name val="Arial"/>
      <family val="2"/>
    </font>
    <font>
      <b/>
      <sz val="8"/>
      <name val="Arial"/>
      <family val="2"/>
    </font>
    <font>
      <sz val="9"/>
      <name val="Arial"/>
      <family val="2"/>
    </font>
    <font>
      <sz val="10"/>
      <color theme="1"/>
      <name val="Arial"/>
      <family val="2"/>
    </font>
    <font>
      <sz val="9"/>
      <color theme="1"/>
      <name val="Arial"/>
      <family val="2"/>
    </font>
    <font>
      <b/>
      <sz val="9"/>
      <color theme="1"/>
      <name val="Arial"/>
      <family val="2"/>
    </font>
    <font>
      <sz val="10"/>
      <name val="Arial"/>
      <family val="2"/>
    </font>
    <font>
      <sz val="11"/>
      <name val="Calibri"/>
      <family val="2"/>
      <scheme val="minor"/>
    </font>
    <font>
      <b/>
      <sz val="10"/>
      <color rgb="FF000000"/>
      <name val="Arial"/>
      <family val="2"/>
    </font>
    <font>
      <b/>
      <sz val="8"/>
      <color rgb="FFFF0000"/>
      <name val="Arial"/>
      <family val="2"/>
    </font>
    <font>
      <b/>
      <sz val="8"/>
      <color theme="0"/>
      <name val="Arial"/>
      <family val="2"/>
    </font>
    <font>
      <sz val="8"/>
      <color theme="0"/>
      <name val="Arial"/>
      <family val="2"/>
    </font>
    <font>
      <sz val="8"/>
      <color theme="1"/>
      <name val="Arial"/>
      <family val="2"/>
    </font>
    <font>
      <u/>
      <sz val="11"/>
      <color theme="10"/>
      <name val="Calibri"/>
      <family val="2"/>
      <scheme val="minor"/>
    </font>
    <font>
      <sz val="10"/>
      <name val="Times New Roman"/>
      <family val="1"/>
    </font>
    <font>
      <sz val="18"/>
      <color theme="3"/>
      <name val="Calibri Light"/>
      <family val="2"/>
      <scheme val="major"/>
    </font>
    <font>
      <sz val="11"/>
      <color indexed="8"/>
      <name val="Calibri"/>
      <family val="2"/>
    </font>
    <font>
      <sz val="11"/>
      <color rgb="FF000000"/>
      <name val="Calibri"/>
      <family val="2"/>
    </font>
    <font>
      <b/>
      <sz val="12"/>
      <color theme="1"/>
      <name val="Arial"/>
      <family val="2"/>
    </font>
    <font>
      <b/>
      <sz val="10"/>
      <color theme="1"/>
      <name val="Arial"/>
      <family val="2"/>
    </font>
    <font>
      <sz val="10"/>
      <color rgb="FFFF0000"/>
      <name val="Arial"/>
      <family val="2"/>
    </font>
    <font>
      <i/>
      <sz val="9"/>
      <color theme="1"/>
      <name val="Arial"/>
      <family val="2"/>
    </font>
    <font>
      <sz val="11"/>
      <color theme="0"/>
      <name val="Arial"/>
      <family val="2"/>
    </font>
    <font>
      <sz val="11"/>
      <color theme="1"/>
      <name val="Arial"/>
      <family val="2"/>
    </font>
    <font>
      <sz val="11"/>
      <color rgb="FF0070C0"/>
      <name val="Arial"/>
      <family val="2"/>
    </font>
    <font>
      <b/>
      <sz val="12"/>
      <color rgb="FF0070C0"/>
      <name val="Arial"/>
      <family val="2"/>
    </font>
    <font>
      <b/>
      <i/>
      <sz val="16"/>
      <color rgb="FF0070C0"/>
      <name val="Arial"/>
      <family val="2"/>
    </font>
    <font>
      <b/>
      <sz val="18"/>
      <name val="Arial"/>
      <family val="2"/>
    </font>
    <font>
      <sz val="11"/>
      <name val="Arial"/>
      <family val="2"/>
    </font>
    <font>
      <b/>
      <u/>
      <sz val="11"/>
      <name val="Arial"/>
      <family val="2"/>
    </font>
    <font>
      <b/>
      <u/>
      <sz val="12"/>
      <name val="Arial"/>
      <family val="2"/>
    </font>
    <font>
      <b/>
      <sz val="12"/>
      <name val="Arial"/>
      <family val="2"/>
    </font>
    <font>
      <sz val="12"/>
      <name val="Arial"/>
      <family val="2"/>
    </font>
    <font>
      <u/>
      <sz val="11"/>
      <name val="Arial"/>
      <family val="2"/>
    </font>
    <font>
      <b/>
      <sz val="13"/>
      <name val="Arial"/>
      <family val="2"/>
    </font>
    <font>
      <sz val="16"/>
      <color theme="0"/>
      <name val="Arial"/>
      <family val="2"/>
    </font>
    <font>
      <b/>
      <sz val="16"/>
      <name val="Arial"/>
      <family val="2"/>
    </font>
    <font>
      <sz val="11"/>
      <color theme="1" tint="0.34998626667073579"/>
      <name val="Arial"/>
      <family val="2"/>
    </font>
    <font>
      <sz val="13"/>
      <color theme="1" tint="0.34998626667073579"/>
      <name val="Arial"/>
      <family val="2"/>
    </font>
    <font>
      <b/>
      <sz val="12"/>
      <color theme="1" tint="0.34998626667073579"/>
      <name val="Arial"/>
      <family val="2"/>
    </font>
    <font>
      <sz val="12"/>
      <color theme="1" tint="0.34998626667073579"/>
      <name val="Arial"/>
      <family val="2"/>
    </font>
    <font>
      <u/>
      <sz val="11"/>
      <color theme="1" tint="0.34998626667073579"/>
      <name val="Arial"/>
      <family val="2"/>
    </font>
    <font>
      <b/>
      <u/>
      <sz val="12"/>
      <color theme="1" tint="0.34998626667073579"/>
      <name val="Arial"/>
      <family val="2"/>
    </font>
    <font>
      <b/>
      <sz val="20"/>
      <color theme="0"/>
      <name val="Arial"/>
      <family val="2"/>
    </font>
    <font>
      <b/>
      <i/>
      <sz val="11"/>
      <color indexed="8"/>
      <name val="Calibri"/>
      <family val="2"/>
      <scheme val="minor"/>
    </font>
    <font>
      <b/>
      <i/>
      <sz val="12"/>
      <color indexed="8"/>
      <name val="Calibri"/>
      <family val="2"/>
      <scheme val="minor"/>
    </font>
    <font>
      <b/>
      <sz val="9"/>
      <color indexed="8"/>
      <name val="Calibri"/>
      <family val="2"/>
      <scheme val="minor"/>
    </font>
    <font>
      <sz val="9"/>
      <color indexed="8"/>
      <name val="Calibri"/>
      <family val="2"/>
      <scheme val="minor"/>
    </font>
    <font>
      <sz val="12"/>
      <color theme="1"/>
      <name val="Arial"/>
      <family val="2"/>
    </font>
    <font>
      <b/>
      <i/>
      <sz val="12"/>
      <color theme="1"/>
      <name val="Arial"/>
      <family val="2"/>
    </font>
    <font>
      <i/>
      <sz val="10"/>
      <color theme="1"/>
      <name val="Arial"/>
      <family val="2"/>
    </font>
    <font>
      <b/>
      <sz val="11"/>
      <color theme="1"/>
      <name val="Arial"/>
      <family val="2"/>
    </font>
    <font>
      <b/>
      <sz val="11"/>
      <name val="Arial"/>
      <family val="2"/>
    </font>
    <font>
      <b/>
      <sz val="10"/>
      <color theme="0"/>
      <name val="Arial"/>
      <family val="2"/>
    </font>
    <font>
      <b/>
      <i/>
      <sz val="10"/>
      <color theme="1"/>
      <name val="Arial"/>
      <family val="2"/>
    </font>
    <font>
      <u/>
      <sz val="10"/>
      <color theme="10"/>
      <name val="Arial"/>
      <family val="2"/>
    </font>
    <font>
      <sz val="10"/>
      <color theme="0"/>
      <name val="Arial"/>
      <family val="2"/>
    </font>
    <font>
      <b/>
      <sz val="10"/>
      <color rgb="FF0000FF"/>
      <name val="Arial"/>
      <family val="2"/>
    </font>
    <font>
      <u/>
      <sz val="10"/>
      <color theme="1"/>
      <name val="Arial"/>
      <family val="2"/>
    </font>
    <font>
      <b/>
      <u/>
      <sz val="10"/>
      <color theme="1"/>
      <name val="Arial"/>
      <family val="2"/>
    </font>
    <font>
      <i/>
      <sz val="10"/>
      <name val="Arial"/>
      <family val="2"/>
    </font>
    <font>
      <b/>
      <sz val="9"/>
      <color rgb="FFFF0000"/>
      <name val="Calibri"/>
      <family val="2"/>
      <scheme val="minor"/>
    </font>
    <font>
      <sz val="11"/>
      <color theme="3" tint="-0.249977111117893"/>
      <name val="Arial"/>
      <family val="2"/>
    </font>
    <font>
      <b/>
      <u/>
      <sz val="11"/>
      <color theme="3" tint="-0.249977111117893"/>
      <name val="Arial"/>
      <family val="2"/>
    </font>
    <font>
      <sz val="13"/>
      <color theme="3" tint="-0.249977111117893"/>
      <name val="Arial"/>
      <family val="2"/>
    </font>
    <font>
      <b/>
      <sz val="12"/>
      <color theme="3" tint="-0.249977111117893"/>
      <name val="Arial"/>
      <family val="2"/>
    </font>
    <font>
      <sz val="12"/>
      <color theme="3" tint="-0.249977111117893"/>
      <name val="Arial"/>
      <family val="2"/>
    </font>
    <font>
      <u/>
      <sz val="11"/>
      <color theme="3" tint="-0.249977111117893"/>
      <name val="Arial"/>
      <family val="2"/>
    </font>
    <font>
      <b/>
      <sz val="13"/>
      <color theme="3" tint="-0.249977111117893"/>
      <name val="Arial"/>
      <family val="2"/>
    </font>
    <font>
      <sz val="10"/>
      <color theme="3" tint="-0.249977111117893"/>
      <name val="Arial"/>
      <family val="2"/>
    </font>
    <font>
      <sz val="11"/>
      <color theme="1"/>
      <name val="Figtree"/>
      <family val="2"/>
    </font>
    <font>
      <b/>
      <sz val="11"/>
      <color rgb="FF212121"/>
      <name val="Arial"/>
      <family val="2"/>
    </font>
    <font>
      <sz val="11"/>
      <color rgb="FFFF0000"/>
      <name val="Arial"/>
      <family val="2"/>
    </font>
    <font>
      <b/>
      <sz val="7"/>
      <color rgb="FF000000"/>
      <name val="Arial"/>
      <family val="2"/>
    </font>
    <font>
      <sz val="10"/>
      <color rgb="FF212121"/>
      <name val="Arial"/>
      <family val="2"/>
    </font>
    <font>
      <b/>
      <sz val="11"/>
      <color theme="1"/>
      <name val="Museo Sans 100"/>
      <family val="3"/>
    </font>
    <font>
      <sz val="6"/>
      <color rgb="FFFFFFFF"/>
      <name val="Cambria"/>
      <family val="1"/>
    </font>
    <font>
      <sz val="6"/>
      <color theme="1"/>
      <name val="Cambria"/>
      <family val="1"/>
    </font>
    <font>
      <sz val="5"/>
      <color theme="1"/>
      <name val="Cambria"/>
      <family val="1"/>
    </font>
    <font>
      <sz val="8"/>
      <color theme="1"/>
      <name val="Times New Roman"/>
      <family val="1"/>
    </font>
    <font>
      <b/>
      <sz val="7"/>
      <color theme="1"/>
      <name val="Cambria"/>
      <family val="1"/>
    </font>
    <font>
      <sz val="6"/>
      <color theme="1"/>
      <name val="Times New Roman"/>
      <family val="1"/>
    </font>
    <font>
      <sz val="10"/>
      <color theme="1"/>
      <name val="Times New Roman"/>
      <family val="1"/>
    </font>
    <font>
      <sz val="10"/>
      <color theme="1"/>
      <name val="Calibri"/>
      <family val="2"/>
      <scheme val="minor"/>
    </font>
    <font>
      <b/>
      <sz val="10"/>
      <color theme="1"/>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rgb="FF003366"/>
        <bgColor indexed="64"/>
      </patternFill>
    </fill>
    <fill>
      <patternFill patternType="solid">
        <fgColor theme="0"/>
        <bgColor indexed="64"/>
      </patternFill>
    </fill>
    <fill>
      <patternFill patternType="solid">
        <fgColor theme="4" tint="-0.499984740745262"/>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bottom/>
      <diagonal/>
    </border>
    <border>
      <left/>
      <right/>
      <top/>
      <bottom style="thick">
        <color theme="2" tint="-0.499984740745262"/>
      </bottom>
      <diagonal/>
    </border>
    <border>
      <left style="thick">
        <color rgb="FF000000"/>
      </left>
      <right style="thick">
        <color rgb="FF000000"/>
      </right>
      <top style="thick">
        <color rgb="FF000000"/>
      </top>
      <bottom/>
      <diagonal/>
    </border>
    <border>
      <left style="thick">
        <color rgb="FF000000"/>
      </left>
      <right style="thick">
        <color rgb="FF000000"/>
      </right>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diagonal/>
    </border>
    <border>
      <left/>
      <right style="thick">
        <color rgb="FF000000"/>
      </right>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top/>
      <bottom style="thick">
        <color rgb="FF000000"/>
      </bottom>
      <diagonal/>
    </border>
  </borders>
  <cellStyleXfs count="230">
    <xf numFmtId="0" fontId="0" fillId="0" borderId="0"/>
    <xf numFmtId="166"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0" fontId="17" fillId="0" borderId="0" applyNumberFormat="0" applyFill="0" applyBorder="0" applyAlignment="0" applyProtection="0"/>
    <xf numFmtId="0" fontId="18" fillId="0" borderId="0"/>
    <xf numFmtId="170" fontId="19" fillId="0" borderId="0"/>
    <xf numFmtId="167" fontId="1" fillId="0" borderId="0" applyFont="0" applyFill="0" applyBorder="0" applyAlignment="0" applyProtection="0"/>
    <xf numFmtId="0" fontId="20" fillId="0" borderId="0"/>
    <xf numFmtId="0" fontId="20" fillId="0" borderId="0"/>
    <xf numFmtId="0" fontId="21" fillId="0" borderId="0"/>
    <xf numFmtId="0" fontId="20" fillId="0" borderId="0"/>
    <xf numFmtId="168" fontId="1" fillId="0" borderId="0" applyFont="0" applyFill="0" applyBorder="0" applyAlignment="0" applyProtection="0"/>
    <xf numFmtId="41" fontId="1" fillId="0" borderId="0" applyFont="0" applyFill="0" applyBorder="0" applyAlignment="0" applyProtection="0"/>
    <xf numFmtId="175" fontId="1" fillId="0" borderId="0" applyFont="0" applyFill="0" applyBorder="0" applyAlignment="0" applyProtection="0"/>
    <xf numFmtId="0" fontId="29" fillId="0" borderId="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36" fillId="0" borderId="0" applyNumberFormat="0" applyFill="0" applyBorder="0" applyAlignment="0" applyProtection="0"/>
    <xf numFmtId="0" fontId="20" fillId="0" borderId="0"/>
    <xf numFmtId="0" fontId="38" fillId="0" borderId="0" applyNumberForma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20" fillId="0" borderId="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0" fontId="20" fillId="0" borderId="0" applyNumberForma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0" fontId="39" fillId="0" borderId="0" applyFont="0" applyFill="0" applyBorder="0" applyAlignment="0" applyProtection="0"/>
    <xf numFmtId="43" fontId="20" fillId="0" borderId="0" applyFont="0" applyFill="0" applyBorder="0" applyAlignment="0" applyProtection="0"/>
    <xf numFmtId="0" fontId="20" fillId="0" borderId="0" applyFont="0" applyFill="0" applyBorder="0" applyAlignment="0" applyProtection="0"/>
    <xf numFmtId="0" fontId="20" fillId="0" borderId="0"/>
    <xf numFmtId="0" fontId="20" fillId="0" borderId="0"/>
    <xf numFmtId="166" fontId="1" fillId="0" borderId="0" applyFont="0" applyFill="0" applyBorder="0" applyAlignment="0" applyProtection="0"/>
    <xf numFmtId="9" fontId="20" fillId="0" borderId="0" applyFont="0" applyFill="0" applyBorder="0" applyAlignment="0" applyProtection="0"/>
    <xf numFmtId="0" fontId="1" fillId="0" borderId="0"/>
    <xf numFmtId="166" fontId="1" fillId="0" borderId="0" applyFont="0" applyFill="0" applyBorder="0" applyAlignment="0" applyProtection="0"/>
    <xf numFmtId="166" fontId="1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37" fillId="0" borderId="0" applyFont="0" applyFill="0" applyBorder="0" applyAlignment="0" applyProtection="0"/>
    <xf numFmtId="0" fontId="20" fillId="0" borderId="0"/>
    <xf numFmtId="0" fontId="1" fillId="0" borderId="0"/>
    <xf numFmtId="166" fontId="1" fillId="0" borderId="0" applyFont="0" applyFill="0" applyBorder="0" applyAlignment="0" applyProtection="0"/>
    <xf numFmtId="181" fontId="20" fillId="0" borderId="0" applyFont="0" applyFill="0" applyBorder="0" applyAlignment="0" applyProtection="0"/>
    <xf numFmtId="43" fontId="1" fillId="0" borderId="0" applyFont="0" applyFill="0" applyBorder="0" applyAlignment="0" applyProtection="0"/>
    <xf numFmtId="0" fontId="40" fillId="0" borderId="0"/>
    <xf numFmtId="0" fontId="20" fillId="0" borderId="0"/>
    <xf numFmtId="41" fontId="1" fillId="0" borderId="0" applyFont="0" applyFill="0" applyBorder="0" applyAlignment="0" applyProtection="0"/>
    <xf numFmtId="166"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3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80"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80"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8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1" fontId="1" fillId="0" borderId="0" applyFont="0" applyFill="0" applyBorder="0" applyAlignment="0" applyProtection="0"/>
    <xf numFmtId="43" fontId="3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3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3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1" fontId="1" fillId="0" borderId="0" applyFont="0" applyFill="0" applyBorder="0" applyAlignment="0" applyProtection="0"/>
    <xf numFmtId="43" fontId="3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3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0" fontId="93" fillId="0" borderId="0"/>
    <xf numFmtId="9" fontId="1" fillId="0" borderId="0" applyFont="0" applyFill="0" applyBorder="0" applyAlignment="0" applyProtection="0"/>
  </cellStyleXfs>
  <cellXfs count="438">
    <xf numFmtId="0" fontId="0" fillId="0" borderId="0" xfId="0"/>
    <xf numFmtId="0" fontId="26" fillId="0" borderId="0" xfId="0" applyFont="1"/>
    <xf numFmtId="166" fontId="33" fillId="38" borderId="10" xfId="1" applyFont="1" applyFill="1" applyBorder="1" applyAlignment="1">
      <alignment horizontal="center" vertical="center" wrapText="1"/>
    </xf>
    <xf numFmtId="14" fontId="33" fillId="38" borderId="10" xfId="1" applyNumberFormat="1" applyFont="1" applyFill="1" applyBorder="1" applyAlignment="1">
      <alignment horizontal="center" vertical="center" wrapText="1"/>
    </xf>
    <xf numFmtId="0" fontId="27" fillId="0" borderId="0" xfId="0" applyFont="1"/>
    <xf numFmtId="0" fontId="27" fillId="0" borderId="0" xfId="0" applyFont="1" applyAlignment="1">
      <alignment horizontal="left"/>
    </xf>
    <xf numFmtId="0" fontId="27" fillId="0" borderId="0" xfId="0" applyFont="1" applyAlignment="1">
      <alignment horizontal="center"/>
    </xf>
    <xf numFmtId="0" fontId="28" fillId="34" borderId="10" xfId="0" applyFont="1" applyFill="1" applyBorder="1" applyAlignment="1">
      <alignment horizontal="center"/>
    </xf>
    <xf numFmtId="0" fontId="27" fillId="0" borderId="10" xfId="0" applyFont="1" applyBorder="1" applyAlignment="1">
      <alignment horizontal="center"/>
    </xf>
    <xf numFmtId="0" fontId="28" fillId="0" borderId="0" xfId="0" applyFont="1" applyAlignment="1">
      <alignment horizontal="center"/>
    </xf>
    <xf numFmtId="0" fontId="28" fillId="34" borderId="13" xfId="0" applyFont="1" applyFill="1" applyBorder="1" applyAlignment="1">
      <alignment horizontal="center"/>
    </xf>
    <xf numFmtId="0" fontId="33" fillId="38" borderId="10" xfId="0" applyFont="1" applyFill="1" applyBorder="1" applyAlignment="1">
      <alignment horizontal="center" vertical="center" wrapText="1"/>
    </xf>
    <xf numFmtId="0" fontId="0" fillId="0" borderId="0" xfId="0" applyAlignment="1">
      <alignment vertical="center"/>
    </xf>
    <xf numFmtId="0" fontId="41" fillId="0" borderId="0" xfId="0" applyFont="1"/>
    <xf numFmtId="0" fontId="20" fillId="0" borderId="0" xfId="58"/>
    <xf numFmtId="176" fontId="20" fillId="0" borderId="0" xfId="51" applyNumberFormat="1" applyFont="1" applyAlignment="1"/>
    <xf numFmtId="166" fontId="20" fillId="0" borderId="0" xfId="1" applyFont="1" applyFill="1" applyAlignment="1"/>
    <xf numFmtId="0" fontId="13" fillId="0" borderId="0" xfId="0" applyFont="1"/>
    <xf numFmtId="0" fontId="42" fillId="0" borderId="0" xfId="0" applyFont="1"/>
    <xf numFmtId="4" fontId="42" fillId="0" borderId="0" xfId="0" applyNumberFormat="1" applyFont="1"/>
    <xf numFmtId="176" fontId="42" fillId="0" borderId="0" xfId="51" applyNumberFormat="1" applyFont="1" applyFill="1" applyAlignment="1"/>
    <xf numFmtId="0" fontId="22" fillId="0" borderId="0" xfId="58" applyFont="1"/>
    <xf numFmtId="0" fontId="44" fillId="37" borderId="13" xfId="0" applyFont="1" applyFill="1" applyBorder="1"/>
    <xf numFmtId="0" fontId="44" fillId="37" borderId="14" xfId="0" applyFont="1" applyFill="1" applyBorder="1"/>
    <xf numFmtId="0" fontId="27" fillId="0" borderId="10" xfId="0" applyFont="1" applyBorder="1"/>
    <xf numFmtId="0" fontId="27" fillId="0" borderId="10" xfId="0" applyFont="1" applyBorder="1" applyAlignment="1">
      <alignment horizontal="center" wrapText="1"/>
    </xf>
    <xf numFmtId="14" fontId="28" fillId="34" borderId="10" xfId="0" applyNumberFormat="1" applyFont="1" applyFill="1" applyBorder="1" applyAlignment="1">
      <alignment horizontal="center"/>
    </xf>
    <xf numFmtId="0" fontId="27" fillId="0" borderId="10" xfId="0" applyFont="1" applyBorder="1" applyAlignment="1">
      <alignment horizontal="left"/>
    </xf>
    <xf numFmtId="166" fontId="27" fillId="0" borderId="0" xfId="0" applyNumberFormat="1" applyFont="1"/>
    <xf numFmtId="0" fontId="23" fillId="0" borderId="10" xfId="0" applyFont="1" applyBorder="1" applyAlignment="1">
      <alignment horizontal="left" vertical="center"/>
    </xf>
    <xf numFmtId="0" fontId="22" fillId="0" borderId="0" xfId="0" applyFont="1" applyAlignment="1">
      <alignment vertical="center"/>
    </xf>
    <xf numFmtId="0" fontId="15" fillId="0" borderId="0" xfId="0" applyFont="1" applyAlignment="1">
      <alignment vertical="center"/>
    </xf>
    <xf numFmtId="0" fontId="24" fillId="0" borderId="0" xfId="0" applyFont="1" applyAlignment="1">
      <alignment vertical="center"/>
    </xf>
    <xf numFmtId="0" fontId="23" fillId="0" borderId="10" xfId="0" applyFont="1" applyBorder="1" applyAlignment="1">
      <alignment vertical="center"/>
    </xf>
    <xf numFmtId="3" fontId="24" fillId="0" borderId="0" xfId="0" applyNumberFormat="1" applyFont="1" applyAlignment="1">
      <alignment vertical="center"/>
    </xf>
    <xf numFmtId="3" fontId="23" fillId="0" borderId="0" xfId="0" applyNumberFormat="1" applyFont="1" applyAlignment="1">
      <alignment vertical="center"/>
    </xf>
    <xf numFmtId="0" fontId="23" fillId="0" borderId="0" xfId="0" applyFont="1" applyAlignment="1">
      <alignment vertical="center"/>
    </xf>
    <xf numFmtId="0" fontId="35" fillId="0" borderId="10" xfId="0" applyFont="1" applyBorder="1" applyAlignment="1">
      <alignment horizontal="left" vertical="center"/>
    </xf>
    <xf numFmtId="3" fontId="32" fillId="35" borderId="0" xfId="0" applyNumberFormat="1" applyFont="1" applyFill="1" applyAlignment="1">
      <alignment vertical="center"/>
    </xf>
    <xf numFmtId="0" fontId="32" fillId="35" borderId="0" xfId="0" applyFont="1" applyFill="1" applyAlignment="1">
      <alignment vertical="center"/>
    </xf>
    <xf numFmtId="0" fontId="32" fillId="35" borderId="13" xfId="0" applyFont="1" applyFill="1" applyBorder="1" applyAlignment="1">
      <alignment vertical="center"/>
    </xf>
    <xf numFmtId="166" fontId="0" fillId="0" borderId="0" xfId="1" applyFont="1" applyAlignment="1">
      <alignment vertical="center"/>
    </xf>
    <xf numFmtId="166" fontId="30" fillId="0" borderId="0" xfId="1" applyFont="1" applyAlignment="1">
      <alignment vertical="center"/>
    </xf>
    <xf numFmtId="0" fontId="0" fillId="0" borderId="19" xfId="0" applyBorder="1" applyAlignment="1">
      <alignment vertical="center"/>
    </xf>
    <xf numFmtId="166" fontId="0" fillId="0" borderId="19" xfId="1" applyFont="1" applyBorder="1" applyAlignment="1">
      <alignment vertical="center"/>
    </xf>
    <xf numFmtId="3" fontId="0" fillId="0" borderId="19" xfId="0" applyNumberFormat="1" applyBorder="1" applyAlignment="1">
      <alignment vertical="center"/>
    </xf>
    <xf numFmtId="166" fontId="30" fillId="0" borderId="19" xfId="1" applyFont="1" applyBorder="1" applyAlignment="1">
      <alignment vertical="center"/>
    </xf>
    <xf numFmtId="41" fontId="0" fillId="0" borderId="0" xfId="51" applyFont="1" applyBorder="1" applyAlignment="1">
      <alignment vertical="center"/>
    </xf>
    <xf numFmtId="166" fontId="0" fillId="0" borderId="0" xfId="1" applyFont="1" applyBorder="1" applyAlignment="1">
      <alignment vertical="center"/>
    </xf>
    <xf numFmtId="166" fontId="30" fillId="0" borderId="0" xfId="1" applyFont="1" applyBorder="1" applyAlignment="1">
      <alignment vertical="center"/>
    </xf>
    <xf numFmtId="3" fontId="0" fillId="0" borderId="0" xfId="0" applyNumberFormat="1" applyAlignment="1">
      <alignment vertical="center"/>
    </xf>
    <xf numFmtId="166" fontId="23" fillId="0" borderId="0" xfId="1" applyFont="1" applyAlignment="1">
      <alignment horizontal="right" vertical="center"/>
    </xf>
    <xf numFmtId="166" fontId="33" fillId="38" borderId="20" xfId="1" applyFont="1" applyFill="1" applyBorder="1" applyAlignment="1">
      <alignment vertical="center"/>
    </xf>
    <xf numFmtId="166" fontId="34" fillId="38" borderId="0" xfId="1" applyFont="1" applyFill="1" applyBorder="1" applyAlignment="1">
      <alignment vertical="center"/>
    </xf>
    <xf numFmtId="166" fontId="34" fillId="38" borderId="0" xfId="1" applyFont="1" applyFill="1" applyAlignment="1">
      <alignment vertical="center"/>
    </xf>
    <xf numFmtId="166" fontId="23" fillId="0" borderId="0" xfId="1" applyFont="1" applyFill="1" applyBorder="1" applyAlignment="1">
      <alignment vertical="center"/>
    </xf>
    <xf numFmtId="0" fontId="45" fillId="0" borderId="0" xfId="0" applyFont="1"/>
    <xf numFmtId="0" fontId="46" fillId="0" borderId="0" xfId="0" applyFont="1"/>
    <xf numFmtId="0" fontId="47" fillId="0" borderId="0" xfId="0" applyFont="1"/>
    <xf numFmtId="0" fontId="48" fillId="0" borderId="0" xfId="0" applyFont="1" applyAlignment="1">
      <alignment vertical="center"/>
    </xf>
    <xf numFmtId="0" fontId="49" fillId="0" borderId="0" xfId="0" applyFont="1"/>
    <xf numFmtId="0" fontId="50" fillId="0" borderId="0" xfId="0" applyFont="1" applyAlignment="1">
      <alignment horizontal="center"/>
    </xf>
    <xf numFmtId="0" fontId="58" fillId="0" borderId="0" xfId="0" applyFont="1"/>
    <xf numFmtId="0" fontId="69" fillId="0" borderId="0" xfId="0" applyFont="1"/>
    <xf numFmtId="0" fontId="70" fillId="0" borderId="0" xfId="0" applyFont="1"/>
    <xf numFmtId="166" fontId="0" fillId="0" borderId="0" xfId="1" applyFont="1" applyAlignment="1"/>
    <xf numFmtId="166" fontId="22" fillId="0" borderId="0" xfId="1" applyFont="1" applyFill="1" applyAlignment="1"/>
    <xf numFmtId="166" fontId="20" fillId="0" borderId="0" xfId="1" applyFont="1" applyAlignment="1"/>
    <xf numFmtId="0" fontId="20" fillId="0" borderId="0" xfId="58" applyAlignment="1">
      <alignment horizontal="center"/>
    </xf>
    <xf numFmtId="0" fontId="71" fillId="0" borderId="0" xfId="0" applyFont="1"/>
    <xf numFmtId="0" fontId="72" fillId="0" borderId="0" xfId="0" applyFont="1"/>
    <xf numFmtId="0" fontId="41" fillId="0" borderId="0" xfId="0" applyFont="1" applyAlignment="1">
      <alignment horizontal="left" wrapText="1" indent="1"/>
    </xf>
    <xf numFmtId="172" fontId="41" fillId="0" borderId="0" xfId="0" applyNumberFormat="1" applyFont="1" applyAlignment="1">
      <alignment vertical="center"/>
    </xf>
    <xf numFmtId="0" fontId="42" fillId="0" borderId="0" xfId="0" applyFont="1" applyAlignment="1">
      <alignment horizontal="left" vertical="center"/>
    </xf>
    <xf numFmtId="0" fontId="43" fillId="0" borderId="0" xfId="0" applyFont="1"/>
    <xf numFmtId="184" fontId="26" fillId="0" borderId="0" xfId="0" applyNumberFormat="1" applyFont="1"/>
    <xf numFmtId="0" fontId="26" fillId="0" borderId="0" xfId="0" applyFont="1" applyAlignment="1">
      <alignment wrapText="1"/>
    </xf>
    <xf numFmtId="0" fontId="20" fillId="0" borderId="0" xfId="49"/>
    <xf numFmtId="0" fontId="77" fillId="0" borderId="0" xfId="0" applyFont="1"/>
    <xf numFmtId="0" fontId="78" fillId="0" borderId="0" xfId="57" applyFont="1" applyFill="1" applyAlignment="1">
      <alignment horizontal="center"/>
    </xf>
    <xf numFmtId="0" fontId="42" fillId="0" borderId="0" xfId="0" applyFont="1" applyAlignment="1">
      <alignment vertical="center"/>
    </xf>
    <xf numFmtId="0" fontId="26" fillId="0" borderId="0" xfId="0" applyFont="1" applyAlignment="1">
      <alignment vertical="center"/>
    </xf>
    <xf numFmtId="0" fontId="77" fillId="0" borderId="0" xfId="0" applyFont="1" applyAlignment="1">
      <alignment vertical="center"/>
    </xf>
    <xf numFmtId="170" fontId="22" fillId="33" borderId="0" xfId="44" applyFont="1" applyFill="1" applyAlignment="1">
      <alignment vertical="center"/>
    </xf>
    <xf numFmtId="0" fontId="42" fillId="0" borderId="0" xfId="0" applyFont="1" applyAlignment="1">
      <alignment horizontal="center" vertical="center" wrapText="1"/>
    </xf>
    <xf numFmtId="0" fontId="42" fillId="0" borderId="0" xfId="0" applyFont="1" applyAlignment="1">
      <alignment horizontal="center" vertical="center"/>
    </xf>
    <xf numFmtId="167" fontId="26" fillId="0" borderId="0" xfId="0" applyNumberFormat="1" applyFont="1" applyAlignment="1">
      <alignment vertical="center"/>
    </xf>
    <xf numFmtId="0" fontId="42" fillId="40" borderId="11" xfId="0" applyFont="1" applyFill="1" applyBorder="1" applyAlignment="1">
      <alignment vertical="center"/>
    </xf>
    <xf numFmtId="169" fontId="26" fillId="0" borderId="0" xfId="1" applyNumberFormat="1" applyFont="1" applyBorder="1" applyAlignment="1">
      <alignment vertical="center"/>
    </xf>
    <xf numFmtId="0" fontId="26" fillId="0" borderId="0" xfId="0" applyFont="1" applyAlignment="1">
      <alignment vertical="center" wrapText="1"/>
    </xf>
    <xf numFmtId="173" fontId="26" fillId="0" borderId="0" xfId="0" applyNumberFormat="1" applyFont="1" applyAlignment="1">
      <alignment vertical="center"/>
    </xf>
    <xf numFmtId="0" fontId="20" fillId="0" borderId="0" xfId="49" applyAlignment="1">
      <alignment vertical="center"/>
    </xf>
    <xf numFmtId="0" fontId="20" fillId="0" borderId="16" xfId="49" applyBorder="1" applyAlignment="1">
      <alignment vertical="center"/>
    </xf>
    <xf numFmtId="0" fontId="22" fillId="0" borderId="0" xfId="49" quotePrefix="1" applyFont="1" applyAlignment="1">
      <alignment horizontal="center" vertical="center"/>
    </xf>
    <xf numFmtId="0" fontId="22" fillId="0" borderId="0" xfId="49" applyFont="1" applyAlignment="1">
      <alignment horizontal="center" vertical="center"/>
    </xf>
    <xf numFmtId="0" fontId="20" fillId="0" borderId="0" xfId="49" quotePrefix="1" applyAlignment="1">
      <alignment horizontal="center" vertical="center"/>
    </xf>
    <xf numFmtId="0" fontId="20" fillId="0" borderId="0" xfId="49" applyAlignment="1">
      <alignment horizontal="center" vertical="center"/>
    </xf>
    <xf numFmtId="41" fontId="26" fillId="0" borderId="0" xfId="51" applyFont="1" applyFill="1" applyAlignment="1">
      <alignment vertical="center"/>
    </xf>
    <xf numFmtId="169" fontId="26" fillId="0" borderId="0" xfId="1" applyNumberFormat="1" applyFont="1" applyFill="1" applyAlignment="1">
      <alignment vertical="center"/>
    </xf>
    <xf numFmtId="166" fontId="26" fillId="0" borderId="0" xfId="0" applyNumberFormat="1" applyFont="1"/>
    <xf numFmtId="0" fontId="27" fillId="0" borderId="0" xfId="0" applyFont="1" applyAlignment="1">
      <alignment vertical="center"/>
    </xf>
    <xf numFmtId="0" fontId="28" fillId="0" borderId="0" xfId="0" applyFont="1" applyAlignment="1">
      <alignment vertical="center"/>
    </xf>
    <xf numFmtId="0" fontId="26" fillId="0" borderId="0" xfId="0" applyFont="1" applyAlignment="1">
      <alignment horizontal="left" wrapText="1"/>
    </xf>
    <xf numFmtId="0" fontId="26" fillId="0" borderId="0" xfId="0" applyFont="1" applyAlignment="1">
      <alignment horizontal="center" wrapText="1"/>
    </xf>
    <xf numFmtId="0" fontId="26" fillId="0" borderId="0" xfId="0" applyFont="1" applyAlignment="1">
      <alignment horizontal="left" vertical="center"/>
    </xf>
    <xf numFmtId="0" fontId="42" fillId="0" borderId="0" xfId="0" applyFont="1" applyAlignment="1">
      <alignment vertical="center" wrapText="1"/>
    </xf>
    <xf numFmtId="167" fontId="42" fillId="0" borderId="0" xfId="45" applyFont="1" applyBorder="1" applyAlignment="1">
      <alignment vertical="center"/>
    </xf>
    <xf numFmtId="173" fontId="20" fillId="0" borderId="0" xfId="0" applyNumberFormat="1" applyFont="1" applyAlignment="1">
      <alignment vertical="center"/>
    </xf>
    <xf numFmtId="167" fontId="79" fillId="0" borderId="0" xfId="0" applyNumberFormat="1" applyFont="1" applyAlignment="1">
      <alignment vertical="center"/>
    </xf>
    <xf numFmtId="0" fontId="79" fillId="0" borderId="0" xfId="0" applyFont="1" applyAlignment="1">
      <alignment vertical="center"/>
    </xf>
    <xf numFmtId="0" fontId="79" fillId="0" borderId="0" xfId="0" applyFont="1"/>
    <xf numFmtId="169" fontId="26" fillId="0" borderId="0" xfId="1" applyNumberFormat="1" applyFont="1"/>
    <xf numFmtId="0" fontId="74" fillId="0" borderId="0" xfId="0" applyFont="1" applyAlignment="1">
      <alignment horizontal="center" wrapText="1"/>
    </xf>
    <xf numFmtId="0" fontId="44" fillId="0" borderId="0" xfId="0" applyFont="1" applyAlignment="1">
      <alignment vertical="center"/>
    </xf>
    <xf numFmtId="170" fontId="83" fillId="0" borderId="0" xfId="44" applyFont="1"/>
    <xf numFmtId="166" fontId="22" fillId="0" borderId="0" xfId="1" applyFont="1" applyAlignment="1">
      <alignment vertical="center"/>
    </xf>
    <xf numFmtId="166" fontId="24" fillId="39" borderId="10" xfId="1" applyFont="1" applyFill="1" applyBorder="1" applyAlignment="1">
      <alignment horizontal="center" vertical="center" wrapText="1"/>
    </xf>
    <xf numFmtId="166" fontId="24" fillId="34" borderId="10" xfId="1" applyFont="1" applyFill="1" applyBorder="1" applyAlignment="1">
      <alignment horizontal="center" vertical="center" wrapText="1"/>
    </xf>
    <xf numFmtId="166" fontId="23" fillId="0" borderId="19" xfId="1" applyFont="1" applyFill="1" applyBorder="1" applyAlignment="1">
      <alignment vertical="center"/>
    </xf>
    <xf numFmtId="166" fontId="25" fillId="0" borderId="0" xfId="1" applyFont="1" applyAlignment="1">
      <alignment vertical="center"/>
    </xf>
    <xf numFmtId="0" fontId="26" fillId="0" borderId="0" xfId="0" applyFont="1" applyAlignment="1">
      <alignment horizontal="left" vertical="center" wrapText="1"/>
    </xf>
    <xf numFmtId="9" fontId="26" fillId="0" borderId="0" xfId="0" applyNumberFormat="1" applyFont="1" applyAlignment="1">
      <alignment horizontal="center" vertical="center"/>
    </xf>
    <xf numFmtId="0" fontId="26" fillId="0" borderId="0" xfId="0" applyFont="1" applyAlignment="1">
      <alignment horizontal="center" vertical="center"/>
    </xf>
    <xf numFmtId="0" fontId="78" fillId="0" borderId="0" xfId="57" applyFont="1" applyFill="1" applyBorder="1" applyAlignment="1">
      <alignment horizontal="center" vertical="center"/>
    </xf>
    <xf numFmtId="0" fontId="46" fillId="0" borderId="0" xfId="0" applyFont="1" applyAlignment="1">
      <alignment vertical="center"/>
    </xf>
    <xf numFmtId="0" fontId="20" fillId="0" borderId="0" xfId="49" quotePrefix="1" applyAlignment="1">
      <alignment vertical="center"/>
    </xf>
    <xf numFmtId="0" fontId="22" fillId="0" borderId="0" xfId="49" quotePrefix="1" applyFont="1" applyAlignment="1">
      <alignment horizontal="left" vertical="center"/>
    </xf>
    <xf numFmtId="0" fontId="74" fillId="0" borderId="0" xfId="0" applyFont="1" applyAlignment="1">
      <alignment horizontal="center" vertical="center" wrapText="1"/>
    </xf>
    <xf numFmtId="0" fontId="74" fillId="0" borderId="0" xfId="0" applyFont="1" applyAlignment="1">
      <alignment vertical="center" wrapText="1"/>
    </xf>
    <xf numFmtId="0" fontId="74" fillId="0" borderId="0" xfId="0" applyFont="1" applyAlignment="1">
      <alignment horizontal="centerContinuous" vertical="center" wrapText="1"/>
    </xf>
    <xf numFmtId="0" fontId="46" fillId="0" borderId="0" xfId="0" applyFont="1" applyAlignment="1">
      <alignment horizontal="centerContinuous" vertical="center"/>
    </xf>
    <xf numFmtId="167" fontId="31" fillId="0" borderId="0" xfId="45" applyFont="1" applyAlignment="1">
      <alignment vertical="center"/>
    </xf>
    <xf numFmtId="0" fontId="31" fillId="0" borderId="0" xfId="0" applyFont="1" applyAlignment="1">
      <alignment horizontal="left" vertical="center" wrapText="1"/>
    </xf>
    <xf numFmtId="0" fontId="22" fillId="0" borderId="0" xfId="49" applyFont="1" applyAlignment="1">
      <alignment vertical="center"/>
    </xf>
    <xf numFmtId="174" fontId="20" fillId="0" borderId="0" xfId="49" applyNumberFormat="1" applyAlignment="1">
      <alignment vertical="center"/>
    </xf>
    <xf numFmtId="0" fontId="42" fillId="40" borderId="12" xfId="0" applyFont="1" applyFill="1" applyBorder="1" applyAlignment="1">
      <alignment vertical="center"/>
    </xf>
    <xf numFmtId="0" fontId="22" fillId="0" borderId="16" xfId="49" applyFont="1" applyBorder="1" applyAlignment="1">
      <alignment vertical="center"/>
    </xf>
    <xf numFmtId="0" fontId="22" fillId="40" borderId="11" xfId="49" applyFont="1" applyFill="1" applyBorder="1" applyAlignment="1">
      <alignment vertical="center"/>
    </xf>
    <xf numFmtId="0" fontId="22" fillId="40" borderId="12" xfId="49" applyFont="1" applyFill="1" applyBorder="1" applyAlignment="1">
      <alignment vertical="center"/>
    </xf>
    <xf numFmtId="173" fontId="22" fillId="40" borderId="10" xfId="45" applyNumberFormat="1" applyFont="1" applyFill="1" applyBorder="1" applyAlignment="1">
      <alignment vertical="center"/>
    </xf>
    <xf numFmtId="41" fontId="22" fillId="40" borderId="10" xfId="51" applyFont="1" applyFill="1" applyBorder="1" applyAlignment="1">
      <alignment horizontal="left" vertical="center"/>
    </xf>
    <xf numFmtId="174" fontId="22" fillId="0" borderId="0" xfId="49" applyNumberFormat="1" applyFont="1" applyAlignment="1">
      <alignment vertical="center"/>
    </xf>
    <xf numFmtId="182" fontId="20" fillId="0" borderId="10" xfId="51" applyNumberFormat="1" applyFont="1" applyBorder="1" applyAlignment="1">
      <alignment vertical="center"/>
    </xf>
    <xf numFmtId="166" fontId="20" fillId="0" borderId="10" xfId="1" applyFont="1" applyBorder="1" applyAlignment="1">
      <alignment vertical="center"/>
    </xf>
    <xf numFmtId="41" fontId="20" fillId="0" borderId="10" xfId="51" applyFont="1" applyBorder="1" applyAlignment="1">
      <alignment vertical="center"/>
    </xf>
    <xf numFmtId="182" fontId="22" fillId="40" borderId="10" xfId="51" applyNumberFormat="1" applyFont="1" applyFill="1" applyBorder="1" applyAlignment="1">
      <alignment vertical="center"/>
    </xf>
    <xf numFmtId="166" fontId="22" fillId="40" borderId="10" xfId="1" applyFont="1" applyFill="1" applyBorder="1" applyAlignment="1">
      <alignment vertical="center"/>
    </xf>
    <xf numFmtId="41" fontId="22" fillId="40" borderId="10" xfId="51" applyFont="1" applyFill="1" applyBorder="1" applyAlignment="1">
      <alignment vertical="center"/>
    </xf>
    <xf numFmtId="174" fontId="22" fillId="0" borderId="0" xfId="49" quotePrefix="1" applyNumberFormat="1" applyFont="1" applyAlignment="1">
      <alignment horizontal="left" vertical="center"/>
    </xf>
    <xf numFmtId="166" fontId="71" fillId="0" borderId="0" xfId="1" applyFont="1" applyBorder="1" applyAlignment="1">
      <alignment horizontal="left" indent="1"/>
    </xf>
    <xf numFmtId="0" fontId="67" fillId="0" borderId="0" xfId="0" applyFont="1"/>
    <xf numFmtId="0" fontId="68" fillId="0" borderId="0" xfId="0" applyFont="1"/>
    <xf numFmtId="0" fontId="70" fillId="0" borderId="0" xfId="0" applyFont="1" applyAlignment="1">
      <alignment horizontal="right"/>
    </xf>
    <xf numFmtId="0" fontId="69" fillId="0" borderId="0" xfId="0" applyFont="1" applyAlignment="1">
      <alignment horizontal="right"/>
    </xf>
    <xf numFmtId="0" fontId="84" fillId="0" borderId="0" xfId="0" applyFont="1"/>
    <xf numFmtId="0" fontId="84" fillId="0" borderId="0" xfId="0" applyFont="1" applyAlignment="1">
      <alignment horizontal="right"/>
    </xf>
    <xf numFmtId="173" fontId="68" fillId="0" borderId="0" xfId="0" applyNumberFormat="1" applyFont="1"/>
    <xf numFmtId="173" fontId="67" fillId="0" borderId="0" xfId="0" applyNumberFormat="1" applyFont="1"/>
    <xf numFmtId="173" fontId="69" fillId="0" borderId="0" xfId="0" applyNumberFormat="1" applyFont="1"/>
    <xf numFmtId="175" fontId="70" fillId="0" borderId="0" xfId="227" applyNumberFormat="1" applyFont="1" applyAlignment="1">
      <alignment horizontal="right"/>
    </xf>
    <xf numFmtId="175" fontId="84" fillId="0" borderId="0" xfId="227" applyNumberFormat="1" applyFont="1" applyAlignment="1">
      <alignment horizontal="right"/>
    </xf>
    <xf numFmtId="175" fontId="69" fillId="0" borderId="0" xfId="227" applyNumberFormat="1" applyFont="1" applyAlignment="1">
      <alignment horizontal="right"/>
    </xf>
    <xf numFmtId="41" fontId="27" fillId="0" borderId="10" xfId="51" applyFont="1" applyFill="1" applyBorder="1" applyAlignment="1">
      <alignment wrapText="1"/>
    </xf>
    <xf numFmtId="41" fontId="27" fillId="0" borderId="0" xfId="0" applyNumberFormat="1" applyFont="1"/>
    <xf numFmtId="41" fontId="27" fillId="0" borderId="10" xfId="51" applyFont="1" applyFill="1" applyBorder="1"/>
    <xf numFmtId="41" fontId="27" fillId="0" borderId="0" xfId="51" applyFont="1" applyFill="1"/>
    <xf numFmtId="169" fontId="24" fillId="0" borderId="10" xfId="1" applyNumberFormat="1" applyFont="1" applyFill="1" applyBorder="1" applyAlignment="1">
      <alignment vertical="center"/>
    </xf>
    <xf numFmtId="169" fontId="24" fillId="0" borderId="10" xfId="1" applyNumberFormat="1" applyFont="1" applyFill="1" applyBorder="1" applyAlignment="1">
      <alignment horizontal="center" vertical="center" wrapText="1"/>
    </xf>
    <xf numFmtId="169" fontId="24" fillId="0" borderId="10" xfId="1" applyNumberFormat="1" applyFont="1" applyBorder="1" applyAlignment="1">
      <alignment horizontal="center" vertical="center" wrapText="1"/>
    </xf>
    <xf numFmtId="169" fontId="32" fillId="35" borderId="13" xfId="1" applyNumberFormat="1" applyFont="1" applyFill="1" applyBorder="1" applyAlignment="1">
      <alignment vertical="center"/>
    </xf>
    <xf numFmtId="169" fontId="32" fillId="35" borderId="10" xfId="1" applyNumberFormat="1" applyFont="1" applyFill="1" applyBorder="1" applyAlignment="1">
      <alignment horizontal="center" vertical="center" wrapText="1"/>
    </xf>
    <xf numFmtId="169" fontId="32" fillId="35" borderId="13" xfId="0" applyNumberFormat="1" applyFont="1" applyFill="1" applyBorder="1" applyAlignment="1">
      <alignment vertical="center"/>
    </xf>
    <xf numFmtId="169" fontId="24" fillId="35" borderId="10" xfId="1" applyNumberFormat="1" applyFont="1" applyFill="1" applyBorder="1" applyAlignment="1">
      <alignment vertical="center"/>
    </xf>
    <xf numFmtId="169" fontId="24" fillId="35" borderId="10" xfId="1" applyNumberFormat="1" applyFont="1" applyFill="1" applyBorder="1" applyAlignment="1">
      <alignment horizontal="center" vertical="center" wrapText="1"/>
    </xf>
    <xf numFmtId="169" fontId="32" fillId="35" borderId="10" xfId="1" applyNumberFormat="1" applyFont="1" applyFill="1" applyBorder="1" applyAlignment="1">
      <alignment vertical="center"/>
    </xf>
    <xf numFmtId="169" fontId="33" fillId="38" borderId="10" xfId="1" applyNumberFormat="1" applyFont="1" applyFill="1" applyBorder="1" applyAlignment="1">
      <alignment vertical="center"/>
    </xf>
    <xf numFmtId="169" fontId="0" fillId="0" borderId="0" xfId="1" applyNumberFormat="1" applyFont="1" applyAlignment="1">
      <alignment vertical="center"/>
    </xf>
    <xf numFmtId="169" fontId="30" fillId="0" borderId="0" xfId="1" applyNumberFormat="1" applyFont="1" applyAlignment="1">
      <alignment vertical="center"/>
    </xf>
    <xf numFmtId="169" fontId="23" fillId="0" borderId="13" xfId="1" applyNumberFormat="1" applyFont="1" applyFill="1" applyBorder="1" applyAlignment="1">
      <alignment vertical="center"/>
    </xf>
    <xf numFmtId="166" fontId="42" fillId="40" borderId="10" xfId="1" applyFont="1" applyFill="1" applyBorder="1" applyAlignment="1">
      <alignment vertical="center"/>
    </xf>
    <xf numFmtId="0" fontId="41" fillId="0" borderId="0" xfId="0" applyFont="1" applyAlignment="1">
      <alignment horizontal="center"/>
    </xf>
    <xf numFmtId="0" fontId="71" fillId="0" borderId="23" xfId="0" applyFont="1" applyBorder="1"/>
    <xf numFmtId="0" fontId="41" fillId="0" borderId="23" xfId="0" applyFont="1" applyBorder="1" applyAlignment="1">
      <alignment horizontal="center"/>
    </xf>
    <xf numFmtId="0" fontId="26" fillId="0" borderId="23" xfId="0" applyFont="1" applyBorder="1" applyAlignment="1">
      <alignment vertical="center"/>
    </xf>
    <xf numFmtId="0" fontId="42" fillId="0" borderId="23" xfId="0" applyFont="1" applyBorder="1" applyAlignment="1">
      <alignment horizontal="center" vertical="center"/>
    </xf>
    <xf numFmtId="174" fontId="76" fillId="41" borderId="13" xfId="0" applyNumberFormat="1" applyFont="1" applyFill="1" applyBorder="1" applyAlignment="1">
      <alignment horizontal="center" vertical="center" wrapText="1"/>
    </xf>
    <xf numFmtId="167" fontId="76" fillId="41" borderId="13" xfId="0" applyNumberFormat="1" applyFont="1" applyFill="1" applyBorder="1" applyAlignment="1">
      <alignment horizontal="center" vertical="center" wrapText="1"/>
    </xf>
    <xf numFmtId="0" fontId="76" fillId="41" borderId="21" xfId="0" applyFont="1" applyFill="1" applyBorder="1" applyAlignment="1">
      <alignment horizontal="center" vertical="center"/>
    </xf>
    <xf numFmtId="0" fontId="79" fillId="41" borderId="19" xfId="0" applyFont="1" applyFill="1" applyBorder="1" applyAlignment="1">
      <alignment vertical="center"/>
    </xf>
    <xf numFmtId="0" fontId="76" fillId="41" borderId="16" xfId="0" applyFont="1" applyFill="1" applyBorder="1" applyAlignment="1">
      <alignment horizontal="center" vertical="center"/>
    </xf>
    <xf numFmtId="0" fontId="76" fillId="41" borderId="0" xfId="0" applyFont="1" applyFill="1" applyAlignment="1">
      <alignment vertical="center"/>
    </xf>
    <xf numFmtId="0" fontId="79" fillId="41" borderId="0" xfId="0" applyFont="1" applyFill="1" applyAlignment="1">
      <alignment vertical="center"/>
    </xf>
    <xf numFmtId="167" fontId="76" fillId="41" borderId="22" xfId="1" applyNumberFormat="1" applyFont="1" applyFill="1" applyBorder="1" applyAlignment="1">
      <alignment horizontal="center" vertical="center"/>
    </xf>
    <xf numFmtId="0" fontId="76" fillId="41" borderId="10" xfId="0" applyFont="1" applyFill="1" applyBorder="1" applyAlignment="1">
      <alignment horizontal="center" vertical="center" wrapText="1"/>
    </xf>
    <xf numFmtId="0" fontId="79" fillId="41" borderId="21" xfId="0" applyFont="1" applyFill="1" applyBorder="1"/>
    <xf numFmtId="0" fontId="79" fillId="41" borderId="19" xfId="0" applyFont="1" applyFill="1" applyBorder="1"/>
    <xf numFmtId="0" fontId="20" fillId="0" borderId="11" xfId="49" applyBorder="1" applyAlignment="1">
      <alignment vertical="center"/>
    </xf>
    <xf numFmtId="0" fontId="20" fillId="0" borderId="12" xfId="49" applyBorder="1" applyAlignment="1">
      <alignment vertical="center"/>
    </xf>
    <xf numFmtId="166" fontId="42" fillId="0" borderId="0" xfId="1" applyFont="1" applyBorder="1" applyAlignment="1">
      <alignment vertical="center"/>
    </xf>
    <xf numFmtId="167" fontId="20" fillId="0" borderId="0" xfId="49" applyNumberFormat="1" applyAlignment="1">
      <alignment vertical="center"/>
    </xf>
    <xf numFmtId="0" fontId="26" fillId="42" borderId="0" xfId="0" applyFont="1" applyFill="1" applyAlignment="1">
      <alignment vertical="center"/>
    </xf>
    <xf numFmtId="0" fontId="42" fillId="42" borderId="0" xfId="0" applyFont="1" applyFill="1" applyAlignment="1">
      <alignment horizontal="center" vertical="center"/>
    </xf>
    <xf numFmtId="0" fontId="26" fillId="42" borderId="23" xfId="0" applyFont="1" applyFill="1" applyBorder="1" applyAlignment="1">
      <alignment vertical="center"/>
    </xf>
    <xf numFmtId="0" fontId="42" fillId="42" borderId="23" xfId="0" applyFont="1" applyFill="1" applyBorder="1" applyAlignment="1">
      <alignment horizontal="center" vertical="center"/>
    </xf>
    <xf numFmtId="174" fontId="76" fillId="41" borderId="10" xfId="49" applyNumberFormat="1" applyFont="1" applyFill="1" applyBorder="1" applyAlignment="1">
      <alignment horizontal="center" vertical="center" wrapText="1"/>
    </xf>
    <xf numFmtId="0" fontId="66" fillId="41" borderId="0" xfId="0" applyFont="1" applyFill="1" applyAlignment="1">
      <alignment vertical="center"/>
    </xf>
    <xf numFmtId="0" fontId="46" fillId="41" borderId="0" xfId="0" applyFont="1" applyFill="1"/>
    <xf numFmtId="0" fontId="82" fillId="0" borderId="10" xfId="0" applyFont="1" applyBorder="1" applyAlignment="1">
      <alignment horizontal="center" vertical="center" wrapText="1"/>
    </xf>
    <xf numFmtId="166" fontId="42" fillId="0" borderId="10" xfId="1" applyFont="1" applyFill="1" applyBorder="1" applyAlignment="1">
      <alignment vertical="center"/>
    </xf>
    <xf numFmtId="3" fontId="26" fillId="0" borderId="0" xfId="0" applyNumberFormat="1" applyFont="1" applyAlignment="1">
      <alignment vertical="center"/>
    </xf>
    <xf numFmtId="0" fontId="42" fillId="0" borderId="10" xfId="0" applyFont="1" applyBorder="1" applyAlignment="1">
      <alignment vertical="center" wrapText="1"/>
    </xf>
    <xf numFmtId="179" fontId="42" fillId="0" borderId="10" xfId="51" applyNumberFormat="1" applyFont="1" applyFill="1" applyBorder="1" applyAlignment="1">
      <alignment vertical="center" wrapText="1"/>
    </xf>
    <xf numFmtId="49" fontId="26" fillId="0" borderId="10" xfId="0" applyNumberFormat="1" applyFont="1" applyBorder="1" applyAlignment="1">
      <alignment vertical="center" wrapText="1"/>
    </xf>
    <xf numFmtId="0" fontId="26" fillId="0" borderId="10" xfId="0" applyFont="1" applyBorder="1" applyAlignment="1">
      <alignment vertical="center" wrapText="1"/>
    </xf>
    <xf numFmtId="0" fontId="26" fillId="0" borderId="16" xfId="0" applyFont="1" applyBorder="1" applyAlignment="1">
      <alignment horizontal="left" indent="1"/>
    </xf>
    <xf numFmtId="171" fontId="26" fillId="0" borderId="22" xfId="1" applyNumberFormat="1" applyFont="1" applyFill="1" applyBorder="1" applyAlignment="1">
      <alignment horizontal="left" vertical="center" indent="1"/>
    </xf>
    <xf numFmtId="167" fontId="26" fillId="0" borderId="22" xfId="1" applyNumberFormat="1" applyFont="1" applyFill="1" applyBorder="1" applyAlignment="1">
      <alignment horizontal="left" vertical="center" indent="1"/>
    </xf>
    <xf numFmtId="0" fontId="42" fillId="0" borderId="16" xfId="0" applyFont="1" applyBorder="1" applyAlignment="1">
      <alignment horizontal="left" indent="1"/>
    </xf>
    <xf numFmtId="172" fontId="42" fillId="0" borderId="0" xfId="1" applyNumberFormat="1" applyFont="1" applyFill="1" applyBorder="1"/>
    <xf numFmtId="165" fontId="26" fillId="0" borderId="0" xfId="0" applyNumberFormat="1" applyFont="1"/>
    <xf numFmtId="169" fontId="71" fillId="0" borderId="0" xfId="0" applyNumberFormat="1" applyFont="1"/>
    <xf numFmtId="172" fontId="26" fillId="0" borderId="0" xfId="1" applyNumberFormat="1" applyFont="1" applyFill="1" applyBorder="1"/>
    <xf numFmtId="167" fontId="42" fillId="0" borderId="22" xfId="1" applyNumberFormat="1" applyFont="1" applyFill="1" applyBorder="1" applyAlignment="1">
      <alignment horizontal="left" vertical="center" indent="1"/>
    </xf>
    <xf numFmtId="171" fontId="42" fillId="0" borderId="22" xfId="1" applyNumberFormat="1" applyFont="1" applyFill="1" applyBorder="1" applyAlignment="1">
      <alignment horizontal="left" vertical="center" indent="1"/>
    </xf>
    <xf numFmtId="169" fontId="20" fillId="0" borderId="0" xfId="0" applyNumberFormat="1" applyFont="1"/>
    <xf numFmtId="172" fontId="26" fillId="0" borderId="0" xfId="0" applyNumberFormat="1" applyFont="1"/>
    <xf numFmtId="172" fontId="42" fillId="0" borderId="0" xfId="0" applyNumberFormat="1" applyFont="1"/>
    <xf numFmtId="167" fontId="42" fillId="0" borderId="22" xfId="1" applyNumberFormat="1" applyFont="1" applyFill="1" applyBorder="1" applyAlignment="1">
      <alignment horizontal="left" indent="1"/>
    </xf>
    <xf numFmtId="171" fontId="42" fillId="0" borderId="22" xfId="1" applyNumberFormat="1" applyFont="1" applyFill="1" applyBorder="1" applyAlignment="1">
      <alignment horizontal="left" indent="1"/>
    </xf>
    <xf numFmtId="167" fontId="26" fillId="0" borderId="22" xfId="1" applyNumberFormat="1" applyFont="1" applyFill="1" applyBorder="1" applyAlignment="1">
      <alignment horizontal="left" wrapText="1" indent="1"/>
    </xf>
    <xf numFmtId="171" fontId="26" fillId="0" borderId="22" xfId="1" applyNumberFormat="1" applyFont="1" applyFill="1" applyBorder="1" applyAlignment="1">
      <alignment horizontal="left" wrapText="1" indent="1"/>
    </xf>
    <xf numFmtId="166" fontId="26" fillId="0" borderId="22" xfId="1" applyFont="1" applyFill="1" applyBorder="1" applyAlignment="1">
      <alignment horizontal="left" wrapText="1" indent="1"/>
    </xf>
    <xf numFmtId="41" fontId="26" fillId="0" borderId="0" xfId="51" applyFont="1" applyFill="1"/>
    <xf numFmtId="183" fontId="42" fillId="0" borderId="22" xfId="1" applyNumberFormat="1" applyFont="1" applyFill="1" applyBorder="1" applyAlignment="1">
      <alignment horizontal="left" vertical="center" indent="1"/>
    </xf>
    <xf numFmtId="177" fontId="71" fillId="0" borderId="0" xfId="0" applyNumberFormat="1" applyFont="1"/>
    <xf numFmtId="0" fontId="42" fillId="0" borderId="17" xfId="0" applyFont="1" applyBorder="1" applyAlignment="1">
      <alignment horizontal="left" vertical="center" indent="1"/>
    </xf>
    <xf numFmtId="173" fontId="26" fillId="0" borderId="15" xfId="1" applyNumberFormat="1" applyFont="1" applyFill="1" applyBorder="1" applyAlignment="1">
      <alignment vertical="center"/>
    </xf>
    <xf numFmtId="173" fontId="42" fillId="0" borderId="15" xfId="1" applyNumberFormat="1" applyFont="1" applyFill="1" applyBorder="1" applyAlignment="1">
      <alignment vertical="center"/>
    </xf>
    <xf numFmtId="183" fontId="42" fillId="0" borderId="14" xfId="1" applyNumberFormat="1" applyFont="1" applyFill="1" applyBorder="1" applyAlignment="1">
      <alignment horizontal="left" vertical="center" indent="1"/>
    </xf>
    <xf numFmtId="178" fontId="71" fillId="0" borderId="0" xfId="0" applyNumberFormat="1" applyFont="1"/>
    <xf numFmtId="0" fontId="42" fillId="0" borderId="16" xfId="0" applyFont="1" applyBorder="1" applyAlignment="1">
      <alignment vertical="center" wrapText="1"/>
    </xf>
    <xf numFmtId="171" fontId="42" fillId="0" borderId="22" xfId="0" applyNumberFormat="1" applyFont="1" applyBorder="1"/>
    <xf numFmtId="0" fontId="82" fillId="0" borderId="16" xfId="0" applyFont="1" applyBorder="1" applyAlignment="1">
      <alignment vertical="center" wrapText="1"/>
    </xf>
    <xf numFmtId="167" fontId="26" fillId="0" borderId="22" xfId="1" applyNumberFormat="1" applyFont="1" applyFill="1" applyBorder="1" applyAlignment="1">
      <alignment vertical="center"/>
    </xf>
    <xf numFmtId="0" fontId="26" fillId="0" borderId="16" xfId="0" applyFont="1" applyBorder="1" applyAlignment="1">
      <alignment vertical="center" wrapText="1"/>
    </xf>
    <xf numFmtId="171" fontId="26" fillId="0" borderId="0" xfId="0" applyNumberFormat="1" applyFont="1" applyAlignment="1">
      <alignment vertical="center"/>
    </xf>
    <xf numFmtId="0" fontId="42" fillId="0" borderId="16" xfId="0" applyFont="1" applyBorder="1" applyAlignment="1">
      <alignment horizontal="left" vertical="center" wrapText="1"/>
    </xf>
    <xf numFmtId="0" fontId="42" fillId="0" borderId="0" xfId="0" applyFont="1" applyAlignment="1">
      <alignment horizontal="left" vertical="center" wrapText="1"/>
    </xf>
    <xf numFmtId="0" fontId="26" fillId="0" borderId="16" xfId="0" applyFont="1" applyBorder="1" applyAlignment="1">
      <alignment vertical="center"/>
    </xf>
    <xf numFmtId="167" fontId="42" fillId="0" borderId="22" xfId="1" applyNumberFormat="1" applyFont="1" applyFill="1" applyBorder="1" applyAlignment="1">
      <alignment vertical="center"/>
    </xf>
    <xf numFmtId="0" fontId="26" fillId="0" borderId="16" xfId="0" applyFont="1" applyBorder="1" applyAlignment="1">
      <alignment horizontal="left" vertical="center" wrapText="1"/>
    </xf>
    <xf numFmtId="0" fontId="22" fillId="0" borderId="17" xfId="0" applyFont="1" applyBorder="1" applyAlignment="1">
      <alignment vertical="center" wrapText="1"/>
    </xf>
    <xf numFmtId="0" fontId="22" fillId="0" borderId="15" xfId="0" applyFont="1" applyBorder="1" applyAlignment="1">
      <alignment vertical="center" wrapText="1"/>
    </xf>
    <xf numFmtId="167" fontId="22" fillId="0" borderId="14" xfId="1" applyNumberFormat="1" applyFont="1" applyFill="1" applyBorder="1" applyAlignment="1">
      <alignment vertical="center"/>
    </xf>
    <xf numFmtId="0" fontId="20" fillId="0" borderId="0" xfId="0" applyFont="1" applyAlignment="1">
      <alignment vertical="center"/>
    </xf>
    <xf numFmtId="169" fontId="20" fillId="0" borderId="0" xfId="1" applyNumberFormat="1" applyFont="1" applyFill="1" applyAlignment="1">
      <alignment vertical="center"/>
    </xf>
    <xf numFmtId="0" fontId="76" fillId="0" borderId="16" xfId="0" applyFont="1" applyBorder="1" applyAlignment="1">
      <alignment horizontal="center" vertical="center"/>
    </xf>
    <xf numFmtId="171" fontId="76" fillId="0" borderId="22" xfId="1" applyNumberFormat="1" applyFont="1" applyFill="1" applyBorder="1" applyAlignment="1">
      <alignment horizontal="center" vertical="center" wrapText="1"/>
    </xf>
    <xf numFmtId="0" fontId="80" fillId="0" borderId="16" xfId="0" applyFont="1" applyBorder="1" applyAlignment="1">
      <alignment vertical="center"/>
    </xf>
    <xf numFmtId="0" fontId="81" fillId="0" borderId="0" xfId="0" applyFont="1" applyAlignment="1">
      <alignment vertical="center"/>
    </xf>
    <xf numFmtId="49" fontId="26" fillId="0" borderId="16" xfId="0" applyNumberFormat="1" applyFont="1" applyBorder="1" applyAlignment="1">
      <alignment vertical="center"/>
    </xf>
    <xf numFmtId="49" fontId="42" fillId="0" borderId="0" xfId="0" applyNumberFormat="1" applyFont="1" applyAlignment="1">
      <alignment vertical="center"/>
    </xf>
    <xf numFmtId="49" fontId="26" fillId="0" borderId="0" xfId="0" applyNumberFormat="1" applyFont="1" applyAlignment="1">
      <alignment vertical="center"/>
    </xf>
    <xf numFmtId="0" fontId="42" fillId="0" borderId="11" xfId="0" applyFont="1" applyBorder="1" applyAlignment="1">
      <alignment vertical="center"/>
    </xf>
    <xf numFmtId="0" fontId="42" fillId="0" borderId="18" xfId="0" applyFont="1" applyBorder="1" applyAlignment="1">
      <alignment vertical="center"/>
    </xf>
    <xf numFmtId="167" fontId="42" fillId="0" borderId="10" xfId="1" applyNumberFormat="1" applyFont="1" applyFill="1" applyBorder="1" applyAlignment="1">
      <alignment vertical="center"/>
    </xf>
    <xf numFmtId="167" fontId="42" fillId="0" borderId="0" xfId="0" applyNumberFormat="1" applyFont="1" applyAlignment="1">
      <alignment vertical="center"/>
    </xf>
    <xf numFmtId="0" fontId="43" fillId="0" borderId="16" xfId="0" quotePrefix="1" applyFont="1" applyBorder="1" applyAlignment="1">
      <alignment vertical="center"/>
    </xf>
    <xf numFmtId="49" fontId="26" fillId="0" borderId="16" xfId="0" quotePrefix="1" applyNumberFormat="1" applyFont="1" applyBorder="1" applyAlignment="1">
      <alignment vertical="center"/>
    </xf>
    <xf numFmtId="49" fontId="42" fillId="0" borderId="0" xfId="0" quotePrefix="1" applyNumberFormat="1" applyFont="1" applyAlignment="1">
      <alignment vertical="center"/>
    </xf>
    <xf numFmtId="49" fontId="26" fillId="0" borderId="0" xfId="0" quotePrefix="1" applyNumberFormat="1" applyFont="1" applyAlignment="1">
      <alignment vertical="center"/>
    </xf>
    <xf numFmtId="0" fontId="26" fillId="0" borderId="0" xfId="0" quotePrefix="1" applyFont="1" applyAlignment="1">
      <alignment vertical="center"/>
    </xf>
    <xf numFmtId="0" fontId="42" fillId="0" borderId="17" xfId="0" applyFont="1" applyBorder="1" applyAlignment="1">
      <alignment vertical="center"/>
    </xf>
    <xf numFmtId="0" fontId="42" fillId="0" borderId="15" xfId="0" applyFont="1" applyBorder="1" applyAlignment="1">
      <alignment vertical="center"/>
    </xf>
    <xf numFmtId="167" fontId="42" fillId="0" borderId="14" xfId="1" applyNumberFormat="1" applyFont="1" applyFill="1" applyBorder="1" applyAlignment="1">
      <alignment vertical="center"/>
    </xf>
    <xf numFmtId="0" fontId="51" fillId="0" borderId="0" xfId="0" applyFont="1"/>
    <xf numFmtId="0" fontId="52" fillId="0" borderId="0" xfId="0" applyFont="1" applyAlignment="1">
      <alignment horizontal="center"/>
    </xf>
    <xf numFmtId="0" fontId="53" fillId="0" borderId="0" xfId="0" applyFont="1" applyAlignment="1">
      <alignment horizontal="center"/>
    </xf>
    <xf numFmtId="0" fontId="65" fillId="0" borderId="0" xfId="0" applyFont="1" applyAlignment="1">
      <alignment horizontal="center"/>
    </xf>
    <xf numFmtId="0" fontId="85" fillId="0" borderId="0" xfId="0" applyFont="1"/>
    <xf numFmtId="0" fontId="86" fillId="0" borderId="0" xfId="0" applyFont="1" applyAlignment="1">
      <alignment horizontal="center"/>
    </xf>
    <xf numFmtId="0" fontId="60" fillId="0" borderId="0" xfId="0" applyFont="1"/>
    <xf numFmtId="0" fontId="87" fillId="0" borderId="0" xfId="0" applyFont="1"/>
    <xf numFmtId="0" fontId="88" fillId="0" borderId="0" xfId="0" applyFont="1"/>
    <xf numFmtId="0" fontId="89" fillId="0" borderId="0" xfId="0" applyFont="1"/>
    <xf numFmtId="0" fontId="90" fillId="0" borderId="0" xfId="57" applyFont="1" applyFill="1" applyBorder="1" applyAlignment="1">
      <alignment horizontal="center"/>
    </xf>
    <xf numFmtId="0" fontId="90" fillId="0" borderId="0" xfId="57" quotePrefix="1" applyFont="1" applyFill="1"/>
    <xf numFmtId="0" fontId="85" fillId="0" borderId="0" xfId="0" applyFont="1" applyAlignment="1">
      <alignment horizontal="center"/>
    </xf>
    <xf numFmtId="0" fontId="36" fillId="0" borderId="0" xfId="57" quotePrefix="1" applyFill="1"/>
    <xf numFmtId="0" fontId="90" fillId="0" borderId="0" xfId="57" quotePrefix="1" applyFont="1" applyFill="1" applyBorder="1" applyAlignment="1">
      <alignment horizontal="center"/>
    </xf>
    <xf numFmtId="0" fontId="91" fillId="0" borderId="0" xfId="0" applyFont="1"/>
    <xf numFmtId="0" fontId="92" fillId="0" borderId="0" xfId="0" applyFont="1" applyAlignment="1">
      <alignment horizontal="center"/>
    </xf>
    <xf numFmtId="0" fontId="61" fillId="0" borderId="0" xfId="0" applyFont="1"/>
    <xf numFmtId="0" fontId="62" fillId="0" borderId="0" xfId="0" applyFont="1"/>
    <xf numFmtId="0" fontId="63" fillId="0" borderId="0" xfId="0" applyFont="1"/>
    <xf numFmtId="0" fontId="64" fillId="0" borderId="0" xfId="57" applyFont="1" applyFill="1" applyBorder="1" applyAlignment="1">
      <alignment horizontal="center"/>
    </xf>
    <xf numFmtId="0" fontId="64" fillId="0" borderId="0" xfId="57" quotePrefix="1" applyFont="1" applyFill="1" applyBorder="1" applyAlignment="1">
      <alignment horizontal="center"/>
    </xf>
    <xf numFmtId="0" fontId="64" fillId="0" borderId="0" xfId="57" quotePrefix="1" applyFont="1" applyFill="1"/>
    <xf numFmtId="0" fontId="57" fillId="0" borderId="0" xfId="0" applyFont="1"/>
    <xf numFmtId="0" fontId="54" fillId="0" borderId="0" xfId="0" applyFont="1"/>
    <xf numFmtId="0" fontId="55" fillId="0" borderId="0" xfId="0" applyFont="1"/>
    <xf numFmtId="0" fontId="56" fillId="0" borderId="0" xfId="57" applyFont="1" applyFill="1" applyBorder="1" applyAlignment="1">
      <alignment horizontal="center"/>
    </xf>
    <xf numFmtId="0" fontId="20" fillId="0" borderId="0" xfId="0" applyFont="1" applyAlignment="1">
      <alignment horizontal="center"/>
    </xf>
    <xf numFmtId="41" fontId="46" fillId="0" borderId="0" xfId="51" applyFont="1"/>
    <xf numFmtId="0" fontId="46" fillId="42" borderId="0" xfId="228" applyFont="1" applyFill="1"/>
    <xf numFmtId="41" fontId="0" fillId="0" borderId="0" xfId="51" applyFont="1"/>
    <xf numFmtId="0" fontId="74" fillId="42" borderId="0" xfId="228" applyFont="1" applyFill="1"/>
    <xf numFmtId="41" fontId="46" fillId="42" borderId="0" xfId="51" applyFont="1" applyFill="1"/>
    <xf numFmtId="14" fontId="46" fillId="0" borderId="0" xfId="51" applyNumberFormat="1" applyFont="1"/>
    <xf numFmtId="41" fontId="74" fillId="0" borderId="0" xfId="51" applyFont="1"/>
    <xf numFmtId="0" fontId="74" fillId="0" borderId="0" xfId="0" applyFont="1"/>
    <xf numFmtId="41" fontId="46" fillId="0" borderId="0" xfId="0" applyNumberFormat="1" applyFont="1"/>
    <xf numFmtId="41" fontId="15" fillId="0" borderId="0" xfId="51" applyFont="1"/>
    <xf numFmtId="41" fontId="15" fillId="0" borderId="0" xfId="0" applyNumberFormat="1" applyFont="1"/>
    <xf numFmtId="0" fontId="94" fillId="0" borderId="0" xfId="0" applyFont="1"/>
    <xf numFmtId="0" fontId="95" fillId="0" borderId="0" xfId="0" applyFont="1"/>
    <xf numFmtId="167" fontId="26" fillId="0" borderId="22" xfId="1" quotePrefix="1" applyNumberFormat="1" applyFont="1" applyFill="1" applyBorder="1" applyAlignment="1">
      <alignment vertical="center"/>
    </xf>
    <xf numFmtId="4" fontId="96" fillId="0" borderId="0" xfId="0" applyNumberFormat="1" applyFont="1" applyAlignment="1">
      <alignment horizontal="right" vertical="top" wrapText="1"/>
    </xf>
    <xf numFmtId="0" fontId="96" fillId="0" borderId="0" xfId="0" applyFont="1" applyAlignment="1" applyProtection="1">
      <alignment vertical="top" wrapText="1"/>
      <protection locked="0"/>
    </xf>
    <xf numFmtId="41" fontId="26" fillId="0" borderId="0" xfId="51" applyFont="1"/>
    <xf numFmtId="167" fontId="43" fillId="0" borderId="0" xfId="0" applyNumberFormat="1" applyFont="1"/>
    <xf numFmtId="171" fontId="20" fillId="0" borderId="10" xfId="1" applyNumberFormat="1" applyFont="1" applyBorder="1" applyAlignment="1">
      <alignment vertical="center"/>
    </xf>
    <xf numFmtId="171" fontId="42" fillId="40" borderId="10" xfId="1" applyNumberFormat="1" applyFont="1" applyFill="1" applyBorder="1" applyAlignment="1">
      <alignment vertical="center"/>
    </xf>
    <xf numFmtId="4" fontId="97" fillId="0" borderId="10" xfId="0" applyNumberFormat="1" applyFont="1" applyBorder="1"/>
    <xf numFmtId="0" fontId="98" fillId="0" borderId="10" xfId="0" applyFont="1" applyBorder="1" applyAlignment="1">
      <alignment horizontal="center" vertical="center"/>
    </xf>
    <xf numFmtId="14" fontId="98" fillId="0" borderId="10" xfId="0" applyNumberFormat="1" applyFont="1" applyBorder="1" applyAlignment="1">
      <alignment horizontal="center" vertical="center"/>
    </xf>
    <xf numFmtId="0" fontId="26" fillId="0" borderId="10" xfId="0" applyFont="1" applyBorder="1"/>
    <xf numFmtId="41" fontId="26" fillId="0" borderId="10" xfId="51" applyFont="1" applyBorder="1"/>
    <xf numFmtId="0" fontId="42" fillId="0" borderId="10" xfId="0" applyFont="1" applyBorder="1" applyAlignment="1">
      <alignment horizontal="center" vertical="center"/>
    </xf>
    <xf numFmtId="41" fontId="42" fillId="0" borderId="10" xfId="51" applyFont="1" applyBorder="1" applyAlignment="1">
      <alignment horizontal="center" vertical="center"/>
    </xf>
    <xf numFmtId="41" fontId="42" fillId="0" borderId="10" xfId="51" applyFont="1" applyFill="1" applyBorder="1" applyAlignment="1">
      <alignment vertical="center" wrapText="1"/>
    </xf>
    <xf numFmtId="41" fontId="26" fillId="0" borderId="0" xfId="0" applyNumberFormat="1" applyFont="1"/>
    <xf numFmtId="0" fontId="0" fillId="42" borderId="0" xfId="0" applyFill="1"/>
    <xf numFmtId="0" fontId="102" fillId="42" borderId="25" xfId="0" applyFont="1" applyFill="1" applyBorder="1" applyAlignment="1">
      <alignment vertical="center" wrapText="1"/>
    </xf>
    <xf numFmtId="0" fontId="102" fillId="42" borderId="28" xfId="0" applyFont="1" applyFill="1" applyBorder="1" applyAlignment="1">
      <alignment vertical="center" wrapText="1"/>
    </xf>
    <xf numFmtId="0" fontId="74" fillId="42" borderId="0" xfId="0" applyFont="1" applyFill="1" applyAlignment="1">
      <alignment horizontal="centerContinuous" vertical="center" wrapText="1"/>
    </xf>
    <xf numFmtId="0" fontId="46" fillId="42" borderId="0" xfId="0" applyFont="1" applyFill="1" applyAlignment="1">
      <alignment horizontal="centerContinuous" vertical="center"/>
    </xf>
    <xf numFmtId="0" fontId="100" fillId="43" borderId="27" xfId="0" applyFont="1" applyFill="1" applyBorder="1" applyAlignment="1">
      <alignment vertical="center" textRotation="90" wrapText="1"/>
    </xf>
    <xf numFmtId="0" fontId="101" fillId="43" borderId="27" xfId="0" applyFont="1" applyFill="1" applyBorder="1" applyAlignment="1">
      <alignment vertical="center" textRotation="90" wrapText="1"/>
    </xf>
    <xf numFmtId="0" fontId="99" fillId="43" borderId="28" xfId="0" applyFont="1" applyFill="1" applyBorder="1" applyAlignment="1">
      <alignment horizontal="left" vertical="center" wrapText="1" indent="2"/>
    </xf>
    <xf numFmtId="0" fontId="99" fillId="43" borderId="28" xfId="0" applyFont="1" applyFill="1" applyBorder="1" applyAlignment="1">
      <alignment horizontal="center" vertical="center" textRotation="90" wrapText="1"/>
    </xf>
    <xf numFmtId="14" fontId="102" fillId="42" borderId="28" xfId="0" applyNumberFormat="1" applyFont="1" applyFill="1" applyBorder="1" applyAlignment="1">
      <alignment vertical="center" wrapText="1"/>
    </xf>
    <xf numFmtId="41" fontId="102" fillId="42" borderId="28" xfId="51" applyFont="1" applyFill="1" applyBorder="1" applyAlignment="1">
      <alignment vertical="center" wrapText="1"/>
    </xf>
    <xf numFmtId="10" fontId="102" fillId="42" borderId="28" xfId="229" applyNumberFormat="1" applyFont="1" applyFill="1" applyBorder="1" applyAlignment="1">
      <alignment vertical="center" wrapText="1"/>
    </xf>
    <xf numFmtId="41" fontId="103" fillId="42" borderId="28" xfId="0" applyNumberFormat="1" applyFont="1" applyFill="1" applyBorder="1" applyAlignment="1">
      <alignment vertical="center" wrapText="1"/>
    </xf>
    <xf numFmtId="41" fontId="0" fillId="42" borderId="0" xfId="0" applyNumberFormat="1" applyFill="1"/>
    <xf numFmtId="41" fontId="0" fillId="42" borderId="0" xfId="51" applyFont="1" applyFill="1"/>
    <xf numFmtId="14" fontId="102" fillId="42" borderId="28" xfId="0" applyNumberFormat="1" applyFont="1" applyFill="1" applyBorder="1" applyAlignment="1">
      <alignment horizontal="center" vertical="center" wrapText="1"/>
    </xf>
    <xf numFmtId="0" fontId="105" fillId="42" borderId="0" xfId="0" applyFont="1" applyFill="1" applyAlignment="1">
      <alignment vertical="center" wrapText="1"/>
    </xf>
    <xf numFmtId="176" fontId="106" fillId="0" borderId="0" xfId="51" applyNumberFormat="1" applyFont="1"/>
    <xf numFmtId="10" fontId="106" fillId="0" borderId="0" xfId="229" applyNumberFormat="1" applyFont="1"/>
    <xf numFmtId="0" fontId="106" fillId="0" borderId="0" xfId="0" applyFont="1"/>
    <xf numFmtId="176" fontId="107" fillId="0" borderId="0" xfId="0" applyNumberFormat="1" applyFont="1"/>
    <xf numFmtId="176" fontId="107" fillId="0" borderId="0" xfId="51" applyNumberFormat="1" applyFont="1"/>
    <xf numFmtId="41" fontId="16" fillId="42" borderId="0" xfId="51" applyFont="1" applyFill="1"/>
    <xf numFmtId="172" fontId="36" fillId="0" borderId="0" xfId="57" quotePrefix="1" applyNumberFormat="1" applyFill="1" applyBorder="1"/>
    <xf numFmtId="0" fontId="36" fillId="0" borderId="0" xfId="57" quotePrefix="1"/>
    <xf numFmtId="0" fontId="36" fillId="0" borderId="0" xfId="57" quotePrefix="1" applyAlignment="1">
      <alignment vertical="center"/>
    </xf>
    <xf numFmtId="0" fontId="74" fillId="0" borderId="0" xfId="0" applyFont="1" applyAlignment="1">
      <alignment horizontal="left" vertical="center"/>
    </xf>
    <xf numFmtId="0" fontId="42" fillId="0" borderId="0" xfId="0" applyFont="1" applyAlignment="1">
      <alignment horizontal="centerContinuous" vertical="center" wrapText="1"/>
    </xf>
    <xf numFmtId="0" fontId="26" fillId="0" borderId="0" xfId="0" applyFont="1" applyAlignment="1">
      <alignment horizontal="centerContinuous" vertical="center"/>
    </xf>
    <xf numFmtId="0" fontId="20" fillId="0" borderId="16" xfId="46" applyBorder="1" applyAlignment="1">
      <alignment vertical="center"/>
    </xf>
    <xf numFmtId="3" fontId="20" fillId="0" borderId="0" xfId="46" applyNumberFormat="1" applyAlignment="1">
      <alignment vertical="center"/>
    </xf>
    <xf numFmtId="0" fontId="20" fillId="0" borderId="0" xfId="46" applyAlignment="1">
      <alignment vertical="center"/>
    </xf>
    <xf numFmtId="174" fontId="20" fillId="0" borderId="0" xfId="46" applyNumberFormat="1" applyAlignment="1">
      <alignment vertical="center"/>
    </xf>
    <xf numFmtId="166" fontId="20" fillId="0" borderId="0" xfId="46" applyNumberFormat="1" applyAlignment="1">
      <alignment vertical="center"/>
    </xf>
    <xf numFmtId="14" fontId="42" fillId="0" borderId="10" xfId="0" applyNumberFormat="1" applyFont="1" applyBorder="1" applyAlignment="1">
      <alignment horizontal="center" vertical="center"/>
    </xf>
    <xf numFmtId="0" fontId="102" fillId="0" borderId="25" xfId="0" applyFont="1" applyBorder="1" applyAlignment="1">
      <alignment vertical="center" wrapText="1"/>
    </xf>
    <xf numFmtId="0" fontId="102" fillId="0" borderId="28" xfId="0" applyFont="1" applyBorder="1" applyAlignment="1">
      <alignment vertical="center" wrapText="1"/>
    </xf>
    <xf numFmtId="14" fontId="102" fillId="0" borderId="28" xfId="0" applyNumberFormat="1" applyFont="1" applyBorder="1" applyAlignment="1">
      <alignment vertical="center" wrapText="1"/>
    </xf>
    <xf numFmtId="41" fontId="102" fillId="0" borderId="28" xfId="51" applyFont="1" applyFill="1" applyBorder="1" applyAlignment="1">
      <alignment vertical="center" wrapText="1"/>
    </xf>
    <xf numFmtId="10" fontId="102" fillId="0" borderId="28" xfId="229" applyNumberFormat="1" applyFont="1" applyFill="1" applyBorder="1" applyAlignment="1">
      <alignment vertical="center" wrapText="1"/>
    </xf>
    <xf numFmtId="0" fontId="74" fillId="42" borderId="0" xfId="228" applyFont="1" applyFill="1" applyAlignment="1">
      <alignment horizontal="center" vertical="center" wrapText="1"/>
    </xf>
    <xf numFmtId="0" fontId="46" fillId="42" borderId="0" xfId="228" applyFont="1" applyFill="1" applyAlignment="1">
      <alignment horizontal="center"/>
    </xf>
    <xf numFmtId="0" fontId="59" fillId="0" borderId="0" xfId="0" applyFont="1" applyAlignment="1">
      <alignment horizontal="center"/>
    </xf>
    <xf numFmtId="0" fontId="66" fillId="41" borderId="0" xfId="0" applyFont="1" applyFill="1" applyAlignment="1">
      <alignment horizontal="center" vertical="center" wrapText="1"/>
    </xf>
    <xf numFmtId="170" fontId="75" fillId="0" borderId="0" xfId="44" applyFont="1" applyAlignment="1">
      <alignment horizontal="left" wrapText="1"/>
    </xf>
    <xf numFmtId="0" fontId="26" fillId="0" borderId="0" xfId="0" applyFont="1" applyAlignment="1">
      <alignment horizontal="left"/>
    </xf>
    <xf numFmtId="170" fontId="22" fillId="0" borderId="0" xfId="44" applyFont="1" applyAlignment="1">
      <alignment horizontal="left" wrapText="1"/>
    </xf>
    <xf numFmtId="0" fontId="73" fillId="0" borderId="0" xfId="0" applyFont="1" applyAlignment="1">
      <alignment horizontal="left"/>
    </xf>
    <xf numFmtId="0" fontId="76" fillId="41" borderId="21" xfId="0" applyFont="1" applyFill="1" applyBorder="1" applyAlignment="1">
      <alignment horizontal="center" vertical="center"/>
    </xf>
    <xf numFmtId="0" fontId="76" fillId="41" borderId="19" xfId="0" applyFont="1" applyFill="1" applyBorder="1" applyAlignment="1">
      <alignment horizontal="center" vertical="center"/>
    </xf>
    <xf numFmtId="170" fontId="75" fillId="0" borderId="0" xfId="44" applyFont="1" applyAlignment="1">
      <alignment horizontal="left" vertical="center" wrapText="1"/>
    </xf>
    <xf numFmtId="170" fontId="22" fillId="0" borderId="0" xfId="44" applyFont="1" applyAlignment="1">
      <alignment horizontal="left" vertical="center" wrapText="1"/>
    </xf>
    <xf numFmtId="0" fontId="44" fillId="0" borderId="0" xfId="0" applyFont="1" applyAlignment="1">
      <alignment horizontal="left" vertical="center"/>
    </xf>
    <xf numFmtId="0" fontId="42" fillId="0" borderId="16" xfId="0" applyFont="1" applyBorder="1" applyAlignment="1">
      <alignment horizontal="left" vertical="center" wrapText="1"/>
    </xf>
    <xf numFmtId="0" fontId="42" fillId="0" borderId="0" xfId="0" applyFont="1" applyAlignment="1">
      <alignment horizontal="left" vertical="center" wrapText="1"/>
    </xf>
    <xf numFmtId="170" fontId="22" fillId="0" borderId="0" xfId="44" applyFont="1" applyAlignment="1">
      <alignment horizontal="left"/>
    </xf>
    <xf numFmtId="0" fontId="26" fillId="0" borderId="16" xfId="0" applyFont="1" applyBorder="1" applyAlignment="1">
      <alignment vertical="center" wrapText="1"/>
    </xf>
    <xf numFmtId="0" fontId="26" fillId="0" borderId="0" xfId="0" applyFont="1" applyAlignment="1">
      <alignment vertical="center" wrapText="1"/>
    </xf>
    <xf numFmtId="0" fontId="42" fillId="0" borderId="16" xfId="0" applyFont="1" applyBorder="1" applyAlignment="1">
      <alignment vertical="center" wrapText="1"/>
    </xf>
    <xf numFmtId="0" fontId="42" fillId="0" borderId="0" xfId="0" applyFont="1" applyAlignment="1">
      <alignment vertical="center" wrapText="1"/>
    </xf>
    <xf numFmtId="0" fontId="33" fillId="38" borderId="10" xfId="0" applyFont="1" applyFill="1" applyBorder="1" applyAlignment="1">
      <alignment horizontal="center" vertical="center" wrapText="1"/>
    </xf>
    <xf numFmtId="166" fontId="24" fillId="36" borderId="10" xfId="1" applyFont="1" applyFill="1" applyBorder="1" applyAlignment="1">
      <alignment horizontal="center" vertical="center" wrapText="1"/>
    </xf>
    <xf numFmtId="166" fontId="24" fillId="39" borderId="11" xfId="1" applyFont="1" applyFill="1" applyBorder="1" applyAlignment="1">
      <alignment horizontal="center" vertical="center" wrapText="1"/>
    </xf>
    <xf numFmtId="166" fontId="24" fillId="39" borderId="18" xfId="1" applyFont="1" applyFill="1" applyBorder="1" applyAlignment="1">
      <alignment horizontal="center" vertical="center" wrapText="1"/>
    </xf>
    <xf numFmtId="166" fontId="24" fillId="39" borderId="12" xfId="1" applyFont="1" applyFill="1" applyBorder="1" applyAlignment="1">
      <alignment horizontal="center" vertical="center" wrapText="1"/>
    </xf>
    <xf numFmtId="166" fontId="24" fillId="34" borderId="11" xfId="1" applyFont="1" applyFill="1" applyBorder="1" applyAlignment="1">
      <alignment horizontal="center" vertical="center" wrapText="1"/>
    </xf>
    <xf numFmtId="166" fontId="24" fillId="34" borderId="12" xfId="1" applyFont="1" applyFill="1" applyBorder="1" applyAlignment="1">
      <alignment horizontal="center" vertical="center" wrapText="1"/>
    </xf>
    <xf numFmtId="170" fontId="75" fillId="0" borderId="0" xfId="44" applyFont="1" applyAlignment="1">
      <alignment horizontal="left"/>
    </xf>
    <xf numFmtId="0" fontId="42" fillId="0" borderId="0" xfId="0" applyFont="1" applyAlignment="1">
      <alignment horizontal="left"/>
    </xf>
    <xf numFmtId="0" fontId="76" fillId="41" borderId="10" xfId="0" applyFont="1" applyFill="1" applyBorder="1" applyAlignment="1">
      <alignment horizontal="center" vertical="center" wrapText="1"/>
    </xf>
    <xf numFmtId="185" fontId="42" fillId="0" borderId="10" xfId="1" applyNumberFormat="1" applyFont="1" applyFill="1" applyBorder="1" applyAlignment="1">
      <alignment horizontal="center" vertical="center"/>
    </xf>
    <xf numFmtId="185" fontId="42" fillId="0" borderId="10" xfId="51" applyNumberFormat="1" applyFont="1" applyFill="1" applyBorder="1" applyAlignment="1">
      <alignment horizontal="left" vertical="center"/>
    </xf>
    <xf numFmtId="185" fontId="26" fillId="0" borderId="10" xfId="51" applyNumberFormat="1" applyFont="1" applyFill="1" applyBorder="1" applyAlignment="1">
      <alignment horizontal="right" vertical="center" wrapText="1" indent="1"/>
    </xf>
    <xf numFmtId="167" fontId="26" fillId="0" borderId="10" xfId="51" applyNumberFormat="1" applyFont="1" applyFill="1" applyBorder="1" applyAlignment="1">
      <alignment horizontal="right" vertical="center" wrapText="1" indent="1"/>
    </xf>
    <xf numFmtId="185" fontId="42" fillId="0" borderId="10" xfId="51" applyNumberFormat="1" applyFont="1" applyFill="1" applyBorder="1" applyAlignment="1">
      <alignment horizontal="right" vertical="center" wrapText="1" indent="1"/>
    </xf>
    <xf numFmtId="167" fontId="42" fillId="0" borderId="10" xfId="51" applyNumberFormat="1" applyFont="1" applyFill="1" applyBorder="1" applyAlignment="1">
      <alignment horizontal="right" vertical="center" wrapText="1" indent="1"/>
    </xf>
    <xf numFmtId="41" fontId="42" fillId="0" borderId="10" xfId="51" applyFont="1" applyFill="1" applyBorder="1" applyAlignment="1">
      <alignment horizontal="right" vertical="center" wrapText="1" indent="1"/>
    </xf>
    <xf numFmtId="0" fontId="74" fillId="0" borderId="0" xfId="0" applyFont="1" applyAlignment="1">
      <alignment horizontal="center" vertical="center" wrapText="1"/>
    </xf>
    <xf numFmtId="0" fontId="26" fillId="0" borderId="0" xfId="0" applyFont="1" applyAlignment="1">
      <alignment horizontal="left" vertical="center" wrapText="1"/>
    </xf>
    <xf numFmtId="0" fontId="76" fillId="41" borderId="10" xfId="0" applyFont="1" applyFill="1" applyBorder="1" applyAlignment="1">
      <alignment horizontal="center" vertical="center"/>
    </xf>
    <xf numFmtId="0" fontId="26" fillId="0" borderId="10" xfId="0" applyFont="1" applyBorder="1" applyAlignment="1">
      <alignment horizontal="left" vertical="center" wrapText="1" indent="1"/>
    </xf>
    <xf numFmtId="9" fontId="26" fillId="0" borderId="10" xfId="0" applyNumberFormat="1" applyFont="1" applyBorder="1" applyAlignment="1">
      <alignment horizontal="center" vertical="center"/>
    </xf>
    <xf numFmtId="0" fontId="26" fillId="0" borderId="0" xfId="0" applyFont="1" applyAlignment="1">
      <alignment horizontal="left" vertical="top" wrapText="1"/>
    </xf>
    <xf numFmtId="0" fontId="26" fillId="0" borderId="10" xfId="0" applyFont="1" applyBorder="1" applyAlignment="1">
      <alignment horizontal="center" vertical="center"/>
    </xf>
    <xf numFmtId="9" fontId="26" fillId="0" borderId="11" xfId="0" applyNumberFormat="1" applyFont="1" applyBorder="1" applyAlignment="1">
      <alignment horizontal="center" vertical="center"/>
    </xf>
    <xf numFmtId="9" fontId="26" fillId="0" borderId="12" xfId="0" applyNumberFormat="1" applyFont="1" applyBorder="1" applyAlignment="1">
      <alignment horizontal="center" vertical="center"/>
    </xf>
    <xf numFmtId="0" fontId="76" fillId="41" borderId="11" xfId="0" applyFont="1" applyFill="1" applyBorder="1" applyAlignment="1">
      <alignment horizontal="center" vertical="center"/>
    </xf>
    <xf numFmtId="0" fontId="76" fillId="41" borderId="12" xfId="0" applyFont="1" applyFill="1" applyBorder="1" applyAlignment="1">
      <alignment horizontal="center" vertical="center"/>
    </xf>
    <xf numFmtId="0" fontId="20" fillId="0" borderId="0" xfId="49" applyAlignment="1">
      <alignment horizontal="left" vertical="center" wrapText="1"/>
    </xf>
    <xf numFmtId="0" fontId="74" fillId="0" borderId="0" xfId="0" applyFont="1" applyAlignment="1">
      <alignment horizontal="center" vertical="center"/>
    </xf>
    <xf numFmtId="0" fontId="46" fillId="0" borderId="0" xfId="0" applyFont="1" applyAlignment="1">
      <alignment horizontal="center" vertical="center"/>
    </xf>
    <xf numFmtId="0" fontId="99" fillId="43" borderId="24" xfId="0" applyFont="1" applyFill="1" applyBorder="1" applyAlignment="1">
      <alignment horizontal="left" vertical="center" wrapText="1" indent="1"/>
    </xf>
    <xf numFmtId="0" fontId="99" fillId="43" borderId="25" xfId="0" applyFont="1" applyFill="1" applyBorder="1" applyAlignment="1">
      <alignment horizontal="left" vertical="center" wrapText="1" indent="1"/>
    </xf>
    <xf numFmtId="0" fontId="74" fillId="42" borderId="0" xfId="0" applyFont="1" applyFill="1" applyAlignment="1">
      <alignment horizontal="center" vertical="center" wrapText="1"/>
    </xf>
    <xf numFmtId="0" fontId="22" fillId="42" borderId="31" xfId="49" applyFont="1" applyFill="1" applyBorder="1" applyAlignment="1">
      <alignment horizontal="center" vertical="center"/>
    </xf>
    <xf numFmtId="0" fontId="103" fillId="42" borderId="29" xfId="0" applyFont="1" applyFill="1" applyBorder="1" applyAlignment="1">
      <alignment vertical="center" wrapText="1"/>
    </xf>
    <xf numFmtId="0" fontId="103" fillId="42" borderId="30" xfId="0" applyFont="1" applyFill="1" applyBorder="1" applyAlignment="1">
      <alignment vertical="center" wrapText="1"/>
    </xf>
    <xf numFmtId="0" fontId="103" fillId="42" borderId="26" xfId="0" applyFont="1" applyFill="1" applyBorder="1" applyAlignment="1">
      <alignment vertical="center" wrapText="1"/>
    </xf>
    <xf numFmtId="0" fontId="104" fillId="42" borderId="29" xfId="0" applyFont="1" applyFill="1" applyBorder="1" applyAlignment="1">
      <alignment vertical="center" wrapText="1"/>
    </xf>
    <xf numFmtId="0" fontId="104" fillId="42" borderId="30" xfId="0" applyFont="1" applyFill="1" applyBorder="1" applyAlignment="1">
      <alignment vertical="center" wrapText="1"/>
    </xf>
    <xf numFmtId="0" fontId="104" fillId="42" borderId="26" xfId="0" applyFont="1" applyFill="1" applyBorder="1" applyAlignment="1">
      <alignment vertical="center" wrapText="1"/>
    </xf>
    <xf numFmtId="0" fontId="99" fillId="43" borderId="24" xfId="0" applyFont="1" applyFill="1" applyBorder="1" applyAlignment="1">
      <alignment horizontal="left" vertical="center" wrapText="1" indent="2"/>
    </xf>
    <xf numFmtId="0" fontId="99" fillId="43" borderId="25" xfId="0" applyFont="1" applyFill="1" applyBorder="1" applyAlignment="1">
      <alignment horizontal="left" vertical="center" wrapText="1" indent="2"/>
    </xf>
    <xf numFmtId="0" fontId="99" fillId="43" borderId="24" xfId="0" applyFont="1" applyFill="1" applyBorder="1" applyAlignment="1">
      <alignment horizontal="center" vertical="center" textRotation="90" wrapText="1"/>
    </xf>
    <xf numFmtId="0" fontId="99" fillId="43" borderId="25" xfId="0" applyFont="1" applyFill="1" applyBorder="1" applyAlignment="1">
      <alignment horizontal="center" vertical="center" textRotation="90" wrapText="1"/>
    </xf>
    <xf numFmtId="0" fontId="41" fillId="0" borderId="0" xfId="0" applyFont="1" applyAlignment="1">
      <alignment horizontal="center"/>
    </xf>
  </cellXfs>
  <cellStyles count="230">
    <cellStyle name="          _x000d__x000a_386grabber=VGA.3GR_x000d__x000a_" xfId="71" xr:uid="{3B2EA6D6-9AD7-4E38-AA9D-03B0DEA2046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Comma [0] 2" xfId="80" xr:uid="{3C76A092-425A-47B1-ACD3-96A7ECF5DC5D}"/>
    <cellStyle name="Comma [0] 2 2" xfId="82" xr:uid="{2FF0821A-6563-4AEB-A741-B2E2DDC915E7}"/>
    <cellStyle name="Comma [0] 2 2 2" xfId="112" xr:uid="{E15CA6FF-2891-4E1D-AE10-8C732E79EC7A}"/>
    <cellStyle name="Comma [0] 2 2 2 2" xfId="207" xr:uid="{9138560E-2BBC-4676-8347-16DD6D234CD7}"/>
    <cellStyle name="Comma [0] 2 2 2 3" xfId="160" xr:uid="{2C40B238-A5EB-4030-BA72-8BC425471293}"/>
    <cellStyle name="Comma [0] 2 2 3" xfId="194" xr:uid="{44B8AB3F-D43A-4E30-9F03-951C249EA70B}"/>
    <cellStyle name="Comma [0] 2 2 4" xfId="182" xr:uid="{F6493505-6FC7-494A-B252-F4D5F25224D6}"/>
    <cellStyle name="Comma [0] 2 2 5" xfId="150" xr:uid="{416881C4-5436-452E-B933-14FA198EA4E4}"/>
    <cellStyle name="Comma [0] 2 3" xfId="111" xr:uid="{3D4F54CF-D7B3-4C46-B0BE-83192F1E3A16}"/>
    <cellStyle name="Comma [0] 2 3 2" xfId="206" xr:uid="{519577A8-F97A-4F64-A13A-F3353E797267}"/>
    <cellStyle name="Comma [0] 2 3 3" xfId="159" xr:uid="{50250919-175D-4FB8-BBC0-40D4D16E87DC}"/>
    <cellStyle name="Comma [0] 2 4" xfId="147" xr:uid="{16039F4F-D3AC-4055-AC7A-E5624E5D7558}"/>
    <cellStyle name="Comma [0] 2 5" xfId="181" xr:uid="{C4E1E27D-01F8-455B-A759-CA0C41AE5668}"/>
    <cellStyle name="Comma 2" xfId="50" xr:uid="{00000000-0005-0000-0000-00001D000000}"/>
    <cellStyle name="Comma 2 2" xfId="55" xr:uid="{00000000-0005-0000-0000-00001E000000}"/>
    <cellStyle name="Comma 2 2 2" xfId="99" xr:uid="{EFBB52B6-1E5F-4D9A-8784-5BE4667991A4}"/>
    <cellStyle name="Comma 2 2 2 2" xfId="117" xr:uid="{88093735-5AD0-400F-88A0-A02F4328DD2E}"/>
    <cellStyle name="Comma 2 2 2 2 2" xfId="212" xr:uid="{89E0B532-5ED5-4AD9-8EFB-A9AC8A7FE14B}"/>
    <cellStyle name="Comma 2 2 2 2 3" xfId="165" xr:uid="{7B2884FC-6FD6-47AF-964B-E8F6A88CF69B}"/>
    <cellStyle name="Comma 2 2 2 3" xfId="198" xr:uid="{459878C0-C0D3-4276-8E0B-F600B4EDDADE}"/>
    <cellStyle name="Comma 2 2 2 4" xfId="187" xr:uid="{1B7E840E-9ADF-4378-863C-9A79AFE6ABBC}"/>
    <cellStyle name="Comma 2 2 2 5" xfId="154" xr:uid="{07D98E84-532E-4700-8A85-2DBACD98CBD9}"/>
    <cellStyle name="Comma 2 2 3" xfId="115" xr:uid="{511475E3-3F53-455B-8F35-01BF756A85EE}"/>
    <cellStyle name="Comma 2 2 3 2" xfId="210" xr:uid="{1455A3EE-4AB9-4638-9292-9D0999445DA8}"/>
    <cellStyle name="Comma 2 2 3 3" xfId="163" xr:uid="{5F23FC38-61A0-45FA-9D5F-334D2AD78CAB}"/>
    <cellStyle name="Comma 2 2 4" xfId="143" xr:uid="{D89E0E3A-9D07-4D6F-B77D-34FCBB156655}"/>
    <cellStyle name="Comma 2 2 5" xfId="185" xr:uid="{D01014D5-7185-43A3-8325-D7A162D4C612}"/>
    <cellStyle name="Comma 2 2 6" xfId="96" xr:uid="{387B636F-D775-40B0-8C8A-77B29AF3FDE7}"/>
    <cellStyle name="Comma 2 2 7" xfId="67" xr:uid="{59B2D8C1-2C6F-416E-9708-FAA777B613B5}"/>
    <cellStyle name="Comma 2 2 8" xfId="225" xr:uid="{C23102A2-8E7B-4267-937B-105494B80959}"/>
    <cellStyle name="Comma 2 2 9" xfId="62" xr:uid="{47F97648-72C1-4BD6-8CEC-EFEA07FE4359}"/>
    <cellStyle name="Comma 2 3" xfId="113" xr:uid="{61FAE388-EB06-48CD-BE91-A1D5AC20691D}"/>
    <cellStyle name="Comma 2 3 2" xfId="208" xr:uid="{20B1913D-9C55-4E8E-851D-759536F0C4D4}"/>
    <cellStyle name="Comma 2 3 3" xfId="161" xr:uid="{21D2D203-C6C0-4938-A434-AF4F089AB335}"/>
    <cellStyle name="Comma 2 4" xfId="195" xr:uid="{04425C75-037F-46A6-A903-F3E7E8D67E98}"/>
    <cellStyle name="Comma 2 5" xfId="183" xr:uid="{66BD07A6-D025-408C-AF9B-147C067759A4}"/>
    <cellStyle name="Comma 2 6" xfId="151" xr:uid="{62FFA87D-C150-4FD6-8F4F-E9C0E3141A3D}"/>
    <cellStyle name="Comma 2 7" xfId="83" xr:uid="{68FF14FA-32C0-4412-9A01-418C79F05F1B}"/>
    <cellStyle name="Comma 3" xfId="92" xr:uid="{778820F1-54C2-4A56-B700-3E784666F2F5}"/>
    <cellStyle name="Comma 3 2" xfId="132" xr:uid="{21F85D56-9C1D-49BC-A794-0FFA26E200D2}"/>
    <cellStyle name="Comma 4" xfId="93" xr:uid="{456E5C12-1C7E-49C5-BA0B-C8BA0B306B5B}"/>
    <cellStyle name="Comma 4 2" xfId="133" xr:uid="{8091119E-E6E0-460D-86D0-921429EA025F}"/>
    <cellStyle name="Comma 5" xfId="81" xr:uid="{525BCA87-03EA-4069-B71B-B05119DCD756}"/>
    <cellStyle name="Comma 5 2" xfId="130" xr:uid="{91927FFF-8701-4967-9C92-82E6B9C953C9}"/>
    <cellStyle name="Comma 6" xfId="89" xr:uid="{25B8D004-B9B9-4F15-9650-4122E9A12C8F}"/>
    <cellStyle name="Comma 6 2" xfId="131" xr:uid="{131843BB-189B-4591-80DF-7D1D0D6EB43B}"/>
    <cellStyle name="Comma 7" xfId="94" xr:uid="{E94D02A0-4BE5-4727-BB4F-0E93C8B0C811}"/>
    <cellStyle name="Comma 7 2" xfId="134" xr:uid="{91A33982-9653-42B8-8E85-2BCCAC3F7F74}"/>
    <cellStyle name="Comma 8" xfId="95" xr:uid="{D19FE2D4-67F6-4205-90FF-5F4E94AAC68A}"/>
    <cellStyle name="Comma 8 2" xfId="135" xr:uid="{FA8F2F36-92E1-4F2C-A44E-8757629F404D}"/>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57" builtinId="8"/>
    <cellStyle name="Incorrecto" xfId="7" builtinId="27" customBuiltin="1"/>
    <cellStyle name="Millares" xfId="1" builtinId="3"/>
    <cellStyle name="Millares [0]" xfId="51" builtinId="6"/>
    <cellStyle name="Millares [0] 10" xfId="97" xr:uid="{7027B8B8-83EF-420C-9FA9-78EF53089FD0}"/>
    <cellStyle name="Millares [0] 11" xfId="69" xr:uid="{918926A1-D1AD-4499-A95D-5E9633C87512}"/>
    <cellStyle name="Millares [0] 12" xfId="64" xr:uid="{393FBA3E-7033-4589-A4F4-B647B0487923}"/>
    <cellStyle name="Millares [0] 13" xfId="223" xr:uid="{CA8CCFB0-9790-4D65-B5F8-BD199CC0DF66}"/>
    <cellStyle name="Millares [0] 14" xfId="60" xr:uid="{DD37AB62-8369-4A26-A238-129480FD4970}"/>
    <cellStyle name="Millares [0] 2" xfId="45" xr:uid="{00000000-0005-0000-0000-000028000000}"/>
    <cellStyle name="Millares [0] 2 2" xfId="54" xr:uid="{00000000-0005-0000-0000-000029000000}"/>
    <cellStyle name="Millares [0] 2 2 2" xfId="120" xr:uid="{444087E8-D5B6-444C-88A1-E47440159E93}"/>
    <cellStyle name="Millares [0] 2 2 2 2" xfId="215" xr:uid="{BE4E9EEE-2D70-4CB0-8330-CA43B3E5B5D1}"/>
    <cellStyle name="Millares [0] 2 2 2 3" xfId="168" xr:uid="{941AE9FF-8DB4-421F-9B0A-C7296D229288}"/>
    <cellStyle name="Millares [0] 2 2 3" xfId="203" xr:uid="{036F7E65-CE62-45DB-8CBE-84C530F817D6}"/>
    <cellStyle name="Millares [0] 2 2 4" xfId="157" xr:uid="{C84026AE-336E-4DF9-BBD2-84125DCC8512}"/>
    <cellStyle name="Millares [0] 2 2 5" xfId="109" xr:uid="{C44E58CB-5201-4CA2-B5ED-389890EDAE8D}"/>
    <cellStyle name="Millares [0] 2 2 6" xfId="66" xr:uid="{653E040A-E10B-4932-B8C8-9F154A72535A}"/>
    <cellStyle name="Millares [0] 2 2 7" xfId="224" xr:uid="{2BA2888B-68FF-407A-B2E1-91C9A745561C}"/>
    <cellStyle name="Millares [0] 2 2 8" xfId="61" xr:uid="{61976DBF-B336-4DB1-956B-A9B6E8775F2D}"/>
    <cellStyle name="Millares [0] 2 3" xfId="144" xr:uid="{5BC77479-E42D-4879-A674-49930D314FF7}"/>
    <cellStyle name="Millares [0] 2 4" xfId="177" xr:uid="{4CD78668-7944-41F4-B43A-EA60FCE78FD6}"/>
    <cellStyle name="Millares [0] 2 5" xfId="98" xr:uid="{372B35B9-DA8E-4BDF-935A-FE1293E1E9E0}"/>
    <cellStyle name="Millares [0] 3" xfId="56" xr:uid="{00000000-0005-0000-0000-00002A000000}"/>
    <cellStyle name="Millares [0] 3 10" xfId="63" xr:uid="{27E7C5C7-2109-4BD3-A5FB-269E95DCE746}"/>
    <cellStyle name="Millares [0] 3 2" xfId="119" xr:uid="{2752B5B7-591E-4816-AA25-8924128D35F7}"/>
    <cellStyle name="Millares [0] 3 2 2" xfId="214" xr:uid="{787282D7-4001-496D-81B0-AA6AC59691C5}"/>
    <cellStyle name="Millares [0] 3 2 3" xfId="167" xr:uid="{82C2B9CD-7B54-4E71-965B-CA0FC84B5588}"/>
    <cellStyle name="Millares [0] 3 3" xfId="202" xr:uid="{D2B15B86-F3A6-414F-B9ED-8AB373E9ADEB}"/>
    <cellStyle name="Millares [0] 3 4" xfId="186" xr:uid="{9C29C018-411E-477B-A71F-D920A94E609E}"/>
    <cellStyle name="Millares [0] 3 5" xfId="156" xr:uid="{90C42F3F-F635-4B72-B898-BFFC4EEB9CAC}"/>
    <cellStyle name="Millares [0] 3 6" xfId="107" xr:uid="{FF67C37B-F306-45E2-9936-83FBB7EEB361}"/>
    <cellStyle name="Millares [0] 3 7" xfId="72" xr:uid="{D3AF0AA7-97EE-4E15-93F0-BA1682398B3A}"/>
    <cellStyle name="Millares [0] 3 8" xfId="68" xr:uid="{68AC2F82-82C1-4A8C-B6DD-CD000AE7E0B2}"/>
    <cellStyle name="Millares [0] 3 9" xfId="226" xr:uid="{50CB471E-2D2B-4C30-BB7B-BE2E96C98810}"/>
    <cellStyle name="Millares [0] 4" xfId="116" xr:uid="{EEB70B32-37D0-4A5F-8270-B5779EC67934}"/>
    <cellStyle name="Millares [0] 4 2" xfId="211" xr:uid="{011F4C49-F916-484B-BF49-B5F019D88CA7}"/>
    <cellStyle name="Millares [0] 4 3" xfId="190" xr:uid="{905DD5C1-FC26-4433-A941-3421FEE4C6D6}"/>
    <cellStyle name="Millares [0] 4 4" xfId="164" xr:uid="{42B1FD4F-112F-4319-B161-DDEEF9B090B3}"/>
    <cellStyle name="Millares [0] 5" xfId="126" xr:uid="{00C47553-A5C1-4973-97F8-6490CBF3D58C}"/>
    <cellStyle name="Millares [0] 5 2" xfId="216" xr:uid="{7DE254B1-E8C6-4B3C-8020-5B97A1124BC4}"/>
    <cellStyle name="Millares [0] 5 3" xfId="178" xr:uid="{96B38845-845C-4C2B-8027-1868C769204E}"/>
    <cellStyle name="Millares [0] 5 4" xfId="170" xr:uid="{56D6A743-D87D-4EAF-864B-80EB3EEB3F8C}"/>
    <cellStyle name="Millares [0] 6" xfId="139" xr:uid="{C71346D5-8A9E-4E5A-B318-400A299949EA}"/>
    <cellStyle name="Millares [0] 6 2" xfId="221" xr:uid="{FE99CC80-3DEE-4C42-9179-03177617D921}"/>
    <cellStyle name="Millares [0] 6 3" xfId="191" xr:uid="{1F229CF4-03E5-4898-9869-B985E4137869}"/>
    <cellStyle name="Millares [0] 6 4" xfId="175" xr:uid="{045E468C-100F-4482-B8AF-86317EEFA101}"/>
    <cellStyle name="Millares [0] 7" xfId="125" xr:uid="{863A199F-E28E-49CB-BE99-6AB098309454}"/>
    <cellStyle name="Millares [0] 8" xfId="197" xr:uid="{E073E802-4471-4B7A-9602-ED5949E0391E}"/>
    <cellStyle name="Millares [0] 9" xfId="153" xr:uid="{64FB11A1-55D4-4CE5-9DCB-5551E88679B4}"/>
    <cellStyle name="Millares 10" xfId="122" xr:uid="{B5C8FB15-81D6-4729-853B-BE6A91C3AE3E}"/>
    <cellStyle name="Millares 10 2" xfId="142" xr:uid="{D27EBD3D-E0E8-41F1-B426-26DDDEBB320D}"/>
    <cellStyle name="Millares 11" xfId="148" xr:uid="{480CB95B-AB67-4A56-A5C2-D258294178EA}"/>
    <cellStyle name="Millares 11 2" xfId="222" xr:uid="{7EC95D47-2EAB-4B2F-AFBA-E3ED6D0ED457}"/>
    <cellStyle name="Millares 11 3" xfId="176" xr:uid="{411B36E8-AA45-4475-826A-543C5979F40E}"/>
    <cellStyle name="Millares 12" xfId="123" xr:uid="{2ED0BD92-8325-43DB-BC62-D3C40AEC65D5}"/>
    <cellStyle name="Millares 13" xfId="193" xr:uid="{CB49CCE0-56CF-4270-98C5-090BC947110E}"/>
    <cellStyle name="Millares 14" xfId="192" xr:uid="{99C7F1EE-422C-4300-8A2E-C011B7B70F46}"/>
    <cellStyle name="Millares 15" xfId="179" xr:uid="{4A0F333C-8C76-4E3E-89BE-7E7CB4BC7DFC}"/>
    <cellStyle name="Millares 16" xfId="149" xr:uid="{B6A678D4-7441-41BF-876B-9E7297BF91F6}"/>
    <cellStyle name="Millares 17" xfId="169" xr:uid="{68B5CC5C-799C-4FCF-A22A-F38D46E72045}"/>
    <cellStyle name="Millares 18" xfId="79" xr:uid="{1992A6D3-B3A7-44C2-95B9-BFBA7D22BD1C}"/>
    <cellStyle name="Millares 19" xfId="227" xr:uid="{F3F62BB3-2126-4DCD-A191-84EB7A7BA6F0}"/>
    <cellStyle name="Millares 19 2" xfId="104" xr:uid="{CB8D23BD-582C-4673-83BE-477008C99388}"/>
    <cellStyle name="Millares 19 2 2" xfId="118" xr:uid="{DCF4762F-82D0-4423-99E0-6E2354DCF33E}"/>
    <cellStyle name="Millares 19 2 2 2" xfId="213" xr:uid="{41A3C71D-EC70-473D-BB19-49021DB6CD64}"/>
    <cellStyle name="Millares 19 2 2 3" xfId="166" xr:uid="{BCEC1935-7DEC-4AFC-9349-7FB31C4AA8D6}"/>
    <cellStyle name="Millares 19 2 3" xfId="201" xr:uid="{B8F7DC33-5913-43D5-B9BA-004CF7BA6144}"/>
    <cellStyle name="Millares 19 2 4" xfId="155" xr:uid="{D08CF6AB-F420-4E1C-A156-C43A8FCE0509}"/>
    <cellStyle name="Millares 2" xfId="52" xr:uid="{00000000-0005-0000-0000-00002B000000}"/>
    <cellStyle name="Millares 2 2" xfId="85" xr:uid="{BEC81240-2D07-4183-B41C-6DE29DC2325B}"/>
    <cellStyle name="Millares 2 2 2" xfId="114" xr:uid="{BBA4AA93-8441-4F85-83B3-D425636EC9F8}"/>
    <cellStyle name="Millares 2 2 2 2" xfId="209" xr:uid="{31768793-D93E-444F-9C6F-C93755DA57EE}"/>
    <cellStyle name="Millares 2 2 2 3" xfId="162" xr:uid="{D3E56AA9-D8D4-45D0-9EB3-D8703DB7286A}"/>
    <cellStyle name="Millares 2 2 3" xfId="196" xr:uid="{27E8FC11-377E-414F-AC63-017C1554F12B}"/>
    <cellStyle name="Millares 2 2 4" xfId="184" xr:uid="{40D7C577-B67B-4D74-B4E0-EB29CCC57990}"/>
    <cellStyle name="Millares 2 2 5" xfId="152" xr:uid="{E5141416-4AE1-4EFC-A3DF-6C37A0319666}"/>
    <cellStyle name="Millares 2 3" xfId="103" xr:uid="{E15B6AC8-6F82-43B1-AE60-CE1FBD3477B1}"/>
    <cellStyle name="Millares 2 4" xfId="108" xr:uid="{E0D3185D-B9BE-4E7F-9634-26C155CF10FC}"/>
    <cellStyle name="Millares 2 4 2" xfId="124" xr:uid="{1C74E544-1604-4350-9FEE-C1ED34248E68}"/>
    <cellStyle name="Millares 2 5" xfId="84" xr:uid="{CE6FD2C3-EF02-42C2-A0F9-BE7FC11EDB7F}"/>
    <cellStyle name="Millares 2 6" xfId="70" xr:uid="{F9734C28-094C-4B6A-8437-FFF8BF6C13D4}"/>
    <cellStyle name="Millares 3" xfId="74" xr:uid="{566134E5-AB17-4896-9165-A1B5F61F1CDD}"/>
    <cellStyle name="Millares 3 2" xfId="86" xr:uid="{33850BC5-EDBF-41E1-82B6-EDF12FF6BEC3}"/>
    <cellStyle name="Millares 4" xfId="73" xr:uid="{57B61CD4-D27E-4388-848F-B6CDC2A10C6F}"/>
    <cellStyle name="Millares 4 2" xfId="141" xr:uid="{21976B17-B7DE-40CF-94AE-01C5546EDD73}"/>
    <cellStyle name="Millares 4 3" xfId="129" xr:uid="{064D8132-76CA-4B35-99B4-299FEE38CF22}"/>
    <cellStyle name="Millares 4 3 2" xfId="218" xr:uid="{68F04B1E-8E46-4F9C-8DF2-5A70619965FA}"/>
    <cellStyle name="Millares 4 3 3" xfId="172" xr:uid="{FF2CD513-91D4-436D-B478-ACFA1937E4AB}"/>
    <cellStyle name="Millares 4 4" xfId="200" xr:uid="{3CB8C70A-A3BA-42FD-9889-03BC237E28D9}"/>
    <cellStyle name="Millares 4 5" xfId="180" xr:uid="{63BD81DC-9B93-4855-A44C-40A781059CBF}"/>
    <cellStyle name="Millares 5" xfId="76" xr:uid="{F5D6159B-0F9D-4F02-AE4D-2E83E60A7162}"/>
    <cellStyle name="Millares 5 2" xfId="145" xr:uid="{E364F80C-7B98-4ECC-B005-C9D3FF8E28F0}"/>
    <cellStyle name="Millares 5 3" xfId="137" xr:uid="{D94E3D84-AF03-4594-8A1D-456AA8BF96DF}"/>
    <cellStyle name="Millares 5 3 2" xfId="219" xr:uid="{C47329A5-F203-41F3-BB98-BB43F8B32538}"/>
    <cellStyle name="Millares 5 3 3" xfId="173" xr:uid="{CAEF0B08-D0B5-4B5A-B450-9A8E1D6ED7C0}"/>
    <cellStyle name="Millares 5 4" xfId="199" xr:uid="{0BD0DA7A-9651-4CF9-90F8-7380F104DF4E}"/>
    <cellStyle name="Millares 5 5" xfId="188" xr:uid="{E769589C-3131-4D98-85CA-C344FCAA4851}"/>
    <cellStyle name="Millares 6" xfId="77" xr:uid="{9008DB2E-E5AA-462D-8E7D-AD2C47EC0BAF}"/>
    <cellStyle name="Millares 6 2" xfId="128" xr:uid="{90703010-5992-4752-9297-BFEA0AC9836E}"/>
    <cellStyle name="Millares 6 3" xfId="138" xr:uid="{BC48930B-980A-43C3-A08F-58E9CC65DA88}"/>
    <cellStyle name="Millares 6 3 2" xfId="220" xr:uid="{4785E7D6-504B-4D7C-B807-7D35C13CFF04}"/>
    <cellStyle name="Millares 6 3 3" xfId="174" xr:uid="{829E198E-14C0-4C3C-83F6-6E50618446DE}"/>
    <cellStyle name="Millares 6 4" xfId="204" xr:uid="{5562FF6F-11FC-4F38-B58E-D03D8F557B7D}"/>
    <cellStyle name="Millares 6 5" xfId="189" xr:uid="{37F606AB-1039-48DC-BD7B-A685B3937ACF}"/>
    <cellStyle name="Millares 7" xfId="75" xr:uid="{3D93FB72-EA4A-415E-A9C5-934C3D160EB6}"/>
    <cellStyle name="Millares 7 2" xfId="127" xr:uid="{AB831821-9F66-4229-9E76-7517F50E44FA}"/>
    <cellStyle name="Millares 7 2 2" xfId="217" xr:uid="{DDFEEAA7-C8AE-4BDF-A182-AB581ECF236A}"/>
    <cellStyle name="Millares 7 2 3" xfId="171" xr:uid="{4D9366BB-BD8B-4D35-9504-820987773060}"/>
    <cellStyle name="Millares 7 3" xfId="140" xr:uid="{519450C5-A90B-439B-A7BC-CF53A34CCEE3}"/>
    <cellStyle name="Millares 7 4" xfId="205" xr:uid="{FCB19F66-BF22-43A6-BD5E-1EE43554145D}"/>
    <cellStyle name="Millares 7 5" xfId="158" xr:uid="{82CEEE9C-ABC8-4A63-964D-0375C02FDAED}"/>
    <cellStyle name="Millares 7 6" xfId="110" xr:uid="{8A12438C-5D62-43EA-AB23-24BC0E03F316}"/>
    <cellStyle name="Millares 8" xfId="78" xr:uid="{D25E58D0-5332-4192-9A4E-03DF9FB8ABBA}"/>
    <cellStyle name="Millares 8 2" xfId="146" xr:uid="{AF9A716D-64DE-48C6-8FCA-C1DB9ADEFBC8}"/>
    <cellStyle name="Millares 8 3" xfId="121" xr:uid="{B6FBE7EA-0E64-4647-AA55-64370EFC9F66}"/>
    <cellStyle name="Millares 9" xfId="102" xr:uid="{4039DCA6-070B-4D51-8EC7-62FA6BCBD718}"/>
    <cellStyle name="Millares 9 2" xfId="136" xr:uid="{98499F54-4002-4B05-AC67-8A1AADBD7B42}"/>
    <cellStyle name="Neutral" xfId="8" builtinId="28" customBuiltin="1"/>
    <cellStyle name="Normal" xfId="0" builtinId="0"/>
    <cellStyle name="Normal 10" xfId="101" xr:uid="{23D85130-699B-4192-A07C-B14A03E07AAE}"/>
    <cellStyle name="Normal 12" xfId="46" xr:uid="{00000000-0005-0000-0000-00002E000000}"/>
    <cellStyle name="Normal 15" xfId="47" xr:uid="{00000000-0005-0000-0000-00002F000000}"/>
    <cellStyle name="Normal 2" xfId="49" xr:uid="{00000000-0005-0000-0000-000030000000}"/>
    <cellStyle name="Normal 2 10" xfId="100" xr:uid="{7CB72E72-F552-498B-8380-5EF234840761}"/>
    <cellStyle name="Normal 2 19" xfId="228" xr:uid="{C198FE60-367F-D44B-8D54-4F86F2EA209E}"/>
    <cellStyle name="Normal 2 2" xfId="87" xr:uid="{0AD771F4-0F76-4E4D-9DB8-E37BC99A8A25}"/>
    <cellStyle name="Normal 2 2 2" xfId="106" xr:uid="{6E8928A7-66F2-4256-9216-1BD55A87176B}"/>
    <cellStyle name="Normal 2 3" xfId="105" xr:uid="{7E4FE380-4268-4738-A27A-83B8A9183493}"/>
    <cellStyle name="Normal 2 4" xfId="48" xr:uid="{00000000-0005-0000-0000-000031000000}"/>
    <cellStyle name="Normal 3" xfId="53" xr:uid="{00000000-0005-0000-0000-000032000000}"/>
    <cellStyle name="Normal 3 2" xfId="58" xr:uid="{60B2EF75-737B-48FC-9C94-2517B2DB49F8}"/>
    <cellStyle name="Normal 3 3" xfId="43" xr:uid="{00000000-0005-0000-0000-000033000000}"/>
    <cellStyle name="Normal 3 4" xfId="88" xr:uid="{2549F1DB-FA08-4C8C-A883-04C0B19CB402}"/>
    <cellStyle name="Normal 3 5" xfId="65" xr:uid="{E0182B1F-E69E-43BA-8F1B-56D7C09A5289}"/>
    <cellStyle name="Normal 5" xfId="91" xr:uid="{756763B0-3DA1-4013-8147-6318A7FFD014}"/>
    <cellStyle name="Normal_Estados Fiscal 1999" xfId="44" xr:uid="{00000000-0005-0000-0000-000034000000}"/>
    <cellStyle name="Notas" xfId="15" builtinId="10" customBuiltin="1"/>
    <cellStyle name="Porcentaje" xfId="229" builtinId="5"/>
    <cellStyle name="Porcentual 2" xfId="90" xr:uid="{5E58AAA8-EE60-4F7A-BC1F-DAA89C1BC14D}"/>
    <cellStyle name="Salida" xfId="10" builtinId="21" customBuiltin="1"/>
    <cellStyle name="Texto de advertencia" xfId="14" builtinId="11" customBuiltin="1"/>
    <cellStyle name="Texto explicativo" xfId="16" builtinId="53" customBuiltin="1"/>
    <cellStyle name="Título" xfId="59" builtinId="15" customBuiltin="1"/>
    <cellStyle name="Título 2" xfId="3" builtinId="17" customBuiltin="1"/>
    <cellStyle name="Título 3" xfId="4" builtinId="18" customBuiltin="1"/>
    <cellStyle name="Título 4" xfId="42" xr:uid="{00000000-0005-0000-0000-000038000000}"/>
    <cellStyle name="Total" xfId="17" builtinId="25" customBuiltin="1"/>
  </cellStyles>
  <dxfs count="0"/>
  <tableStyles count="0" defaultTableStyle="TableStyleMedium2" defaultPivotStyle="PivotStyleLight16"/>
  <colors>
    <mruColors>
      <color rgb="FF003366"/>
      <color rgb="FF336699"/>
      <color rgb="FF006699"/>
      <color rgb="FF000066"/>
      <color rgb="FF33339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480784</xdr:colOff>
      <xdr:row>2</xdr:row>
      <xdr:rowOff>90715</xdr:rowOff>
    </xdr:from>
    <xdr:to>
      <xdr:col>5</xdr:col>
      <xdr:colOff>90714</xdr:colOff>
      <xdr:row>5</xdr:row>
      <xdr:rowOff>91450</xdr:rowOff>
    </xdr:to>
    <xdr:pic>
      <xdr:nvPicPr>
        <xdr:cNvPr id="3" name="Imagen 2">
          <a:extLst>
            <a:ext uri="{FF2B5EF4-FFF2-40B4-BE49-F238E27FC236}">
              <a16:creationId xmlns:a16="http://schemas.microsoft.com/office/drawing/2014/main" id="{0EF056E6-1B62-4BC1-B7BC-F474818FE1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355" y="272144"/>
          <a:ext cx="2821216"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91722</xdr:colOff>
      <xdr:row>0</xdr:row>
      <xdr:rowOff>63501</xdr:rowOff>
    </xdr:from>
    <xdr:to>
      <xdr:col>1</xdr:col>
      <xdr:colOff>2586366</xdr:colOff>
      <xdr:row>3</xdr:row>
      <xdr:rowOff>121688</xdr:rowOff>
    </xdr:to>
    <xdr:pic>
      <xdr:nvPicPr>
        <xdr:cNvPr id="3" name="Imagen 2">
          <a:extLst>
            <a:ext uri="{FF2B5EF4-FFF2-40B4-BE49-F238E27FC236}">
              <a16:creationId xmlns:a16="http://schemas.microsoft.com/office/drawing/2014/main" id="{B7119365-A269-4796-8A95-D8269C0600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666" y="63501"/>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183445</xdr:colOff>
      <xdr:row>0</xdr:row>
      <xdr:rowOff>35277</xdr:rowOff>
    </xdr:from>
    <xdr:to>
      <xdr:col>1</xdr:col>
      <xdr:colOff>2678089</xdr:colOff>
      <xdr:row>3</xdr:row>
      <xdr:rowOff>93464</xdr:rowOff>
    </xdr:to>
    <xdr:pic>
      <xdr:nvPicPr>
        <xdr:cNvPr id="3" name="Imagen 2">
          <a:extLst>
            <a:ext uri="{FF2B5EF4-FFF2-40B4-BE49-F238E27FC236}">
              <a16:creationId xmlns:a16="http://schemas.microsoft.com/office/drawing/2014/main" id="{B8CB8F1F-4BB1-492F-89C0-0F2E3B3C8A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8056" y="35277"/>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28222</xdr:colOff>
      <xdr:row>0</xdr:row>
      <xdr:rowOff>70557</xdr:rowOff>
    </xdr:from>
    <xdr:to>
      <xdr:col>1</xdr:col>
      <xdr:colOff>2391832</xdr:colOff>
      <xdr:row>3</xdr:row>
      <xdr:rowOff>128744</xdr:rowOff>
    </xdr:to>
    <xdr:pic>
      <xdr:nvPicPr>
        <xdr:cNvPr id="4" name="Imagen 3">
          <a:extLst>
            <a:ext uri="{FF2B5EF4-FFF2-40B4-BE49-F238E27FC236}">
              <a16:creationId xmlns:a16="http://schemas.microsoft.com/office/drawing/2014/main" id="{D4793F12-D5F3-42E0-A0A0-5ABAA90805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9889" y="70557"/>
          <a:ext cx="2363610"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28223</xdr:colOff>
      <xdr:row>0</xdr:row>
      <xdr:rowOff>63500</xdr:rowOff>
    </xdr:from>
    <xdr:to>
      <xdr:col>2</xdr:col>
      <xdr:colOff>53423</xdr:colOff>
      <xdr:row>3</xdr:row>
      <xdr:rowOff>121687</xdr:rowOff>
    </xdr:to>
    <xdr:pic>
      <xdr:nvPicPr>
        <xdr:cNvPr id="3" name="Imagen 2">
          <a:extLst>
            <a:ext uri="{FF2B5EF4-FFF2-40B4-BE49-F238E27FC236}">
              <a16:creationId xmlns:a16="http://schemas.microsoft.com/office/drawing/2014/main" id="{0CEF66D1-FBA8-46DB-8BB0-1D36AAE536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8112" y="63500"/>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70555</xdr:colOff>
      <xdr:row>0</xdr:row>
      <xdr:rowOff>42333</xdr:rowOff>
    </xdr:from>
    <xdr:to>
      <xdr:col>4</xdr:col>
      <xdr:colOff>723699</xdr:colOff>
      <xdr:row>3</xdr:row>
      <xdr:rowOff>100520</xdr:rowOff>
    </xdr:to>
    <xdr:pic>
      <xdr:nvPicPr>
        <xdr:cNvPr id="3" name="Imagen 2">
          <a:extLst>
            <a:ext uri="{FF2B5EF4-FFF2-40B4-BE49-F238E27FC236}">
              <a16:creationId xmlns:a16="http://schemas.microsoft.com/office/drawing/2014/main" id="{E0D2A771-3567-4903-AD20-FB5BFC44D0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444" y="42333"/>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35277</xdr:colOff>
      <xdr:row>0</xdr:row>
      <xdr:rowOff>14111</xdr:rowOff>
    </xdr:from>
    <xdr:to>
      <xdr:col>1</xdr:col>
      <xdr:colOff>3062110</xdr:colOff>
      <xdr:row>3</xdr:row>
      <xdr:rowOff>72298</xdr:rowOff>
    </xdr:to>
    <xdr:pic>
      <xdr:nvPicPr>
        <xdr:cNvPr id="3" name="Imagen 2">
          <a:extLst>
            <a:ext uri="{FF2B5EF4-FFF2-40B4-BE49-F238E27FC236}">
              <a16:creationId xmlns:a16="http://schemas.microsoft.com/office/drawing/2014/main" id="{FDF1B705-5C9A-4E30-9FBB-CF69DF6C5A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9833" y="14111"/>
          <a:ext cx="3026833" cy="5661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148166</xdr:colOff>
      <xdr:row>0</xdr:row>
      <xdr:rowOff>49389</xdr:rowOff>
    </xdr:from>
    <xdr:to>
      <xdr:col>1</xdr:col>
      <xdr:colOff>2642810</xdr:colOff>
      <xdr:row>3</xdr:row>
      <xdr:rowOff>107576</xdr:rowOff>
    </xdr:to>
    <xdr:pic>
      <xdr:nvPicPr>
        <xdr:cNvPr id="3" name="Imagen 2">
          <a:extLst>
            <a:ext uri="{FF2B5EF4-FFF2-40B4-BE49-F238E27FC236}">
              <a16:creationId xmlns:a16="http://schemas.microsoft.com/office/drawing/2014/main" id="{FD56F4F1-2D01-4A53-BCBA-10D787775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555" y="49389"/>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296333</xdr:colOff>
      <xdr:row>0</xdr:row>
      <xdr:rowOff>42333</xdr:rowOff>
    </xdr:from>
    <xdr:to>
      <xdr:col>1</xdr:col>
      <xdr:colOff>2790977</xdr:colOff>
      <xdr:row>3</xdr:row>
      <xdr:rowOff>100520</xdr:rowOff>
    </xdr:to>
    <xdr:pic>
      <xdr:nvPicPr>
        <xdr:cNvPr id="3" name="Imagen 2">
          <a:extLst>
            <a:ext uri="{FF2B5EF4-FFF2-40B4-BE49-F238E27FC236}">
              <a16:creationId xmlns:a16="http://schemas.microsoft.com/office/drawing/2014/main" id="{2576AC4C-7460-4802-A08F-8DF0F0C4CF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722" y="42333"/>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drawing" Target="../drawings/drawing6.xml"/><Relationship Id="rId4" Type="http://schemas.openxmlformats.org/officeDocument/2006/relationships/printerSettings" Target="../printerSettings/printerSettings3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3.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4.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7"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drawing" Target="../drawings/drawing2.xml"/><Relationship Id="rId5" Type="http://schemas.openxmlformats.org/officeDocument/2006/relationships/printerSettings" Target="../printerSettings/printerSettings7.bin"/><Relationship Id="rId4"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drawing" Target="../drawings/drawing3.xml"/><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5" Type="http://schemas.openxmlformats.org/officeDocument/2006/relationships/printerSettings" Target="../printerSettings/printerSettings22.bin"/><Relationship Id="rId4" Type="http://schemas.openxmlformats.org/officeDocument/2006/relationships/printerSettings" Target="../printerSettings/printerSettings21.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drawing" Target="../drawings/drawing5.xml"/><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B9BD5-42C3-E642-8818-36E0424C7467}">
  <dimension ref="A1:H25"/>
  <sheetViews>
    <sheetView workbookViewId="0">
      <selection activeCell="C33" sqref="C33"/>
    </sheetView>
  </sheetViews>
  <sheetFormatPr baseColWidth="10" defaultColWidth="10.6328125" defaultRowHeight="14"/>
  <cols>
    <col min="1" max="1" width="28.453125" style="57" bestFit="1" customWidth="1"/>
    <col min="2" max="2" width="10.6328125" style="57"/>
    <col min="3" max="3" width="17.6328125" style="303" customWidth="1"/>
    <col min="4" max="16384" width="10.6328125" style="57"/>
  </cols>
  <sheetData>
    <row r="1" spans="1:8">
      <c r="A1" s="372" t="s">
        <v>291</v>
      </c>
      <c r="B1" s="372"/>
      <c r="C1" s="372"/>
      <c r="D1" s="372"/>
      <c r="E1" s="372"/>
      <c r="F1" s="372"/>
      <c r="G1" s="372"/>
      <c r="H1" s="372"/>
    </row>
    <row r="2" spans="1:8">
      <c r="A2" s="373"/>
      <c r="B2" s="373"/>
      <c r="C2" s="373"/>
      <c r="D2" s="373"/>
      <c r="E2" s="373"/>
      <c r="F2" s="373"/>
      <c r="G2" s="373"/>
      <c r="H2" s="373"/>
    </row>
    <row r="3" spans="1:8">
      <c r="A3" s="306" t="s">
        <v>292</v>
      </c>
      <c r="B3" s="304"/>
      <c r="C3" s="307"/>
      <c r="D3" s="304"/>
      <c r="E3" s="306"/>
      <c r="F3" s="304"/>
      <c r="G3" s="304"/>
      <c r="H3" s="304"/>
    </row>
    <row r="4" spans="1:8">
      <c r="A4" s="304" t="s">
        <v>293</v>
      </c>
      <c r="B4" s="304"/>
      <c r="C4" s="307"/>
      <c r="D4" s="304"/>
      <c r="E4" s="304"/>
      <c r="F4" s="304"/>
      <c r="G4" s="304"/>
      <c r="H4" s="304"/>
    </row>
    <row r="6" spans="1:8">
      <c r="C6" s="308">
        <v>45291</v>
      </c>
    </row>
    <row r="7" spans="1:8">
      <c r="A7" s="306" t="s">
        <v>294</v>
      </c>
    </row>
    <row r="8" spans="1:8">
      <c r="A8" s="304" t="s">
        <v>121</v>
      </c>
      <c r="C8" s="303" t="e">
        <f>+SUMIF(#REF!,'BG (2)'!A8,#REF!)</f>
        <v>#REF!</v>
      </c>
    </row>
    <row r="9" spans="1:8" hidden="1">
      <c r="A9" s="304" t="s">
        <v>295</v>
      </c>
      <c r="C9" s="303" t="e">
        <f>+SUMIF(#REF!,'BG (2)'!A9,#REF!)</f>
        <v>#REF!</v>
      </c>
    </row>
    <row r="10" spans="1:8" hidden="1">
      <c r="A10" s="304" t="s">
        <v>296</v>
      </c>
      <c r="C10" s="303" t="e">
        <f>+SUMIF(#REF!,'BG (2)'!A10,#REF!)</f>
        <v>#REF!</v>
      </c>
    </row>
    <row r="11" spans="1:8">
      <c r="A11" s="304" t="s">
        <v>282</v>
      </c>
      <c r="C11" s="303" t="e">
        <f>+SUMIF(#REF!,'BG (2)'!A11,#REF!)</f>
        <v>#REF!</v>
      </c>
    </row>
    <row r="12" spans="1:8">
      <c r="A12" s="304" t="s">
        <v>286</v>
      </c>
      <c r="C12" s="303" t="e">
        <f>+SUMIF(#REF!,'BG (2)'!A12,#REF!)</f>
        <v>#REF!</v>
      </c>
    </row>
    <row r="13" spans="1:8">
      <c r="A13" s="304"/>
    </row>
    <row r="14" spans="1:8">
      <c r="A14" s="306" t="s">
        <v>287</v>
      </c>
      <c r="C14" s="309" t="e">
        <f>SUM(C8:C13)</f>
        <v>#REF!</v>
      </c>
    </row>
    <row r="15" spans="1:8">
      <c r="A15" s="304"/>
    </row>
    <row r="16" spans="1:8">
      <c r="A16" s="306" t="s">
        <v>297</v>
      </c>
    </row>
    <row r="17" spans="1:4">
      <c r="A17" s="214" t="s">
        <v>96</v>
      </c>
      <c r="C17" s="303" t="e">
        <f>+SUMIF(#REF!,'BG (2)'!A17,#REF!)</f>
        <v>#REF!</v>
      </c>
    </row>
    <row r="18" spans="1:4" hidden="1">
      <c r="A18" s="304" t="s">
        <v>298</v>
      </c>
      <c r="C18" s="303" t="e">
        <f>+SUMIF(#REF!,'BG (2)'!A18,#REF!)</f>
        <v>#REF!</v>
      </c>
    </row>
    <row r="19" spans="1:4" hidden="1">
      <c r="A19" s="304" t="s">
        <v>299</v>
      </c>
      <c r="C19" s="303" t="e">
        <f>+SUMIF(#REF!,'BG (2)'!A19,#REF!)</f>
        <v>#REF!</v>
      </c>
    </row>
    <row r="20" spans="1:4">
      <c r="A20" s="306" t="s">
        <v>300</v>
      </c>
      <c r="C20" s="309" t="e">
        <f>SUM(C17:C19)</f>
        <v>#REF!</v>
      </c>
    </row>
    <row r="21" spans="1:4">
      <c r="A21" s="304"/>
    </row>
    <row r="23" spans="1:4">
      <c r="A23" s="310" t="s">
        <v>301</v>
      </c>
      <c r="C23" s="309" t="e">
        <f>+C14-C20</f>
        <v>#REF!</v>
      </c>
      <c r="D23" s="311" t="e">
        <f>+C23-#REF!</f>
        <v>#REF!</v>
      </c>
    </row>
    <row r="24" spans="1:4">
      <c r="A24" s="310" t="s">
        <v>302</v>
      </c>
      <c r="C24" s="309" t="e">
        <f>+#REF!</f>
        <v>#REF!</v>
      </c>
    </row>
    <row r="25" spans="1:4">
      <c r="A25" s="310" t="s">
        <v>303</v>
      </c>
      <c r="C25" s="309">
        <v>1010.9880000000001</v>
      </c>
    </row>
  </sheetData>
  <mergeCells count="2">
    <mergeCell ref="A1:H1"/>
    <mergeCell ref="A2:H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3366"/>
    <pageSetUpPr fitToPage="1"/>
  </sheetPr>
  <dimension ref="C1:N296"/>
  <sheetViews>
    <sheetView showGridLines="0" zoomScale="93" zoomScaleNormal="93" zoomScaleSheetLayoutView="80" workbookViewId="0">
      <pane ySplit="8" topLeftCell="A21" activePane="bottomLeft" state="frozen"/>
      <selection activeCell="Q36" sqref="Q36"/>
      <selection pane="bottomLeft" activeCell="O36" sqref="O36"/>
    </sheetView>
  </sheetViews>
  <sheetFormatPr baseColWidth="10" defaultColWidth="11.453125" defaultRowHeight="12.5"/>
  <cols>
    <col min="1" max="2" width="3.453125" style="81" customWidth="1"/>
    <col min="3" max="4" width="11.453125" style="81"/>
    <col min="5" max="5" width="13.453125" style="81" bestFit="1" customWidth="1"/>
    <col min="6" max="6" width="11.453125" style="81"/>
    <col min="7" max="7" width="20.453125" style="81" bestFit="1" customWidth="1"/>
    <col min="8" max="8" width="20.453125" style="81" customWidth="1"/>
    <col min="9" max="9" width="11.453125" style="81"/>
    <col min="10" max="10" width="7.36328125" style="81" customWidth="1"/>
    <col min="11" max="11" width="11.453125" style="81"/>
    <col min="12" max="12" width="7.453125" style="81" customWidth="1"/>
    <col min="13" max="13" width="4.453125" style="81" customWidth="1"/>
    <col min="14" max="16384" width="11.453125" style="81"/>
  </cols>
  <sheetData>
    <row r="1" spans="3:14" ht="13">
      <c r="D1" s="85"/>
    </row>
    <row r="2" spans="3:14" ht="13">
      <c r="D2" s="85"/>
    </row>
    <row r="3" spans="3:14" ht="13">
      <c r="D3" s="85"/>
    </row>
    <row r="4" spans="3:14" s="183" customFormat="1" ht="13.5" thickBot="1">
      <c r="D4" s="184"/>
    </row>
    <row r="5" spans="3:14" ht="13" thickTop="1">
      <c r="L5" s="79" t="s">
        <v>92</v>
      </c>
    </row>
    <row r="6" spans="3:14">
      <c r="L6" s="123"/>
    </row>
    <row r="7" spans="3:14" s="124" customFormat="1" ht="13.75" customHeight="1">
      <c r="C7" s="409" t="s">
        <v>264</v>
      </c>
      <c r="D7" s="409"/>
      <c r="E7" s="409"/>
      <c r="F7" s="409"/>
      <c r="G7" s="409"/>
      <c r="H7" s="409"/>
      <c r="I7" s="409"/>
      <c r="J7" s="409"/>
      <c r="K7" s="409"/>
      <c r="L7" s="409"/>
      <c r="M7" s="409"/>
      <c r="N7" s="409"/>
    </row>
    <row r="8" spans="3:14" s="124" customFormat="1" ht="13.75" customHeight="1">
      <c r="C8" s="409" t="s">
        <v>315</v>
      </c>
      <c r="D8" s="409"/>
      <c r="E8" s="409"/>
      <c r="F8" s="409"/>
      <c r="G8" s="409"/>
      <c r="H8" s="409"/>
      <c r="I8" s="409"/>
      <c r="J8" s="409"/>
      <c r="K8" s="409"/>
      <c r="L8" s="409"/>
      <c r="M8" s="409"/>
      <c r="N8" s="409"/>
    </row>
    <row r="9" spans="3:14" s="124" customFormat="1" ht="13.75" customHeight="1">
      <c r="C9" s="127"/>
      <c r="D9" s="127"/>
      <c r="E9" s="127"/>
      <c r="F9" s="127"/>
      <c r="G9" s="127"/>
      <c r="H9" s="127"/>
      <c r="I9" s="127"/>
      <c r="J9" s="127"/>
      <c r="K9" s="127"/>
      <c r="L9" s="127"/>
      <c r="M9" s="127"/>
      <c r="N9" s="127"/>
    </row>
    <row r="11" spans="3:14" ht="13">
      <c r="C11" s="80" t="s">
        <v>79</v>
      </c>
    </row>
    <row r="12" spans="3:14" ht="12.75" customHeight="1">
      <c r="C12" s="80"/>
    </row>
    <row r="13" spans="3:14" ht="13">
      <c r="C13" s="80" t="s">
        <v>89</v>
      </c>
    </row>
    <row r="14" spans="3:14" ht="38" customHeight="1">
      <c r="C14" s="410" t="s">
        <v>265</v>
      </c>
      <c r="D14" s="410"/>
      <c r="E14" s="410"/>
      <c r="F14" s="410"/>
      <c r="G14" s="410"/>
      <c r="H14" s="410"/>
      <c r="I14" s="410"/>
      <c r="J14" s="410"/>
      <c r="K14" s="410"/>
      <c r="L14" s="410"/>
      <c r="M14" s="410"/>
      <c r="N14" s="410"/>
    </row>
    <row r="15" spans="3:14" ht="43.25" customHeight="1">
      <c r="C15" s="410" t="s">
        <v>236</v>
      </c>
      <c r="D15" s="410"/>
      <c r="E15" s="410"/>
      <c r="F15" s="410"/>
      <c r="G15" s="410"/>
      <c r="H15" s="410"/>
      <c r="I15" s="410"/>
      <c r="J15" s="410"/>
      <c r="K15" s="410"/>
      <c r="L15" s="410"/>
      <c r="M15" s="410"/>
      <c r="N15" s="410"/>
    </row>
    <row r="16" spans="3:14" ht="49.25" customHeight="1">
      <c r="C16" s="410" t="s">
        <v>242</v>
      </c>
      <c r="D16" s="410"/>
      <c r="E16" s="410"/>
      <c r="F16" s="410"/>
      <c r="G16" s="410"/>
      <c r="H16" s="410"/>
      <c r="I16" s="410"/>
      <c r="J16" s="410"/>
      <c r="K16" s="410"/>
      <c r="L16" s="410"/>
      <c r="M16" s="410"/>
      <c r="N16" s="410"/>
    </row>
    <row r="17" spans="3:14" ht="47.5" customHeight="1">
      <c r="C17" s="414" t="s">
        <v>243</v>
      </c>
      <c r="D17" s="414"/>
      <c r="E17" s="414"/>
      <c r="F17" s="414"/>
      <c r="G17" s="414"/>
      <c r="H17" s="414"/>
      <c r="I17" s="414"/>
      <c r="J17" s="414"/>
      <c r="K17" s="414"/>
      <c r="L17" s="414"/>
      <c r="M17" s="414"/>
      <c r="N17" s="414"/>
    </row>
    <row r="18" spans="3:14">
      <c r="C18" s="120"/>
      <c r="D18" s="120"/>
      <c r="E18" s="120"/>
      <c r="F18" s="120"/>
      <c r="G18" s="120"/>
      <c r="H18" s="120"/>
      <c r="I18" s="120"/>
      <c r="J18" s="120"/>
      <c r="K18" s="120"/>
      <c r="L18" s="120"/>
    </row>
    <row r="19" spans="3:14" ht="13">
      <c r="C19" s="80" t="s">
        <v>90</v>
      </c>
    </row>
    <row r="20" spans="3:14" ht="9.75" customHeight="1">
      <c r="C20" s="120"/>
      <c r="D20" s="120"/>
      <c r="E20" s="120"/>
      <c r="F20" s="120"/>
      <c r="G20" s="120"/>
      <c r="H20" s="120"/>
      <c r="I20" s="120"/>
      <c r="J20" s="120"/>
      <c r="K20" s="120"/>
      <c r="L20" s="120"/>
    </row>
    <row r="21" spans="3:14" ht="38" customHeight="1">
      <c r="C21" s="410" t="s">
        <v>277</v>
      </c>
      <c r="D21" s="410"/>
      <c r="E21" s="410"/>
      <c r="F21" s="410"/>
      <c r="G21" s="410"/>
      <c r="H21" s="410"/>
      <c r="I21" s="410"/>
      <c r="J21" s="410"/>
      <c r="K21" s="410"/>
      <c r="L21" s="410"/>
      <c r="M21" s="410"/>
      <c r="N21" s="410"/>
    </row>
    <row r="23" spans="3:14" ht="13">
      <c r="C23" s="80" t="s">
        <v>168</v>
      </c>
    </row>
    <row r="24" spans="3:14" ht="13">
      <c r="C24" s="80"/>
    </row>
    <row r="25" spans="3:14" ht="13">
      <c r="C25" s="80" t="s">
        <v>80</v>
      </c>
    </row>
    <row r="27" spans="3:14" ht="79" customHeight="1">
      <c r="C27" s="410" t="s">
        <v>266</v>
      </c>
      <c r="D27" s="410"/>
      <c r="E27" s="410"/>
      <c r="F27" s="410"/>
      <c r="G27" s="410"/>
      <c r="H27" s="410"/>
      <c r="I27" s="410"/>
      <c r="J27" s="410"/>
      <c r="K27" s="410"/>
      <c r="L27" s="410"/>
      <c r="M27" s="410"/>
      <c r="N27" s="410"/>
    </row>
    <row r="28" spans="3:14">
      <c r="C28" s="410"/>
      <c r="D28" s="410"/>
      <c r="E28" s="410"/>
      <c r="F28" s="410"/>
      <c r="G28" s="410"/>
      <c r="H28" s="410"/>
      <c r="I28" s="410"/>
      <c r="J28" s="410"/>
      <c r="K28" s="410"/>
      <c r="L28" s="410"/>
    </row>
    <row r="29" spans="3:14" ht="13">
      <c r="C29" s="80" t="s">
        <v>81</v>
      </c>
    </row>
    <row r="30" spans="3:14" ht="38" customHeight="1">
      <c r="C30" s="410" t="s">
        <v>166</v>
      </c>
      <c r="D30" s="410"/>
      <c r="E30" s="410"/>
      <c r="F30" s="410"/>
      <c r="G30" s="410"/>
      <c r="H30" s="410"/>
      <c r="I30" s="410"/>
      <c r="J30" s="410"/>
      <c r="K30" s="410"/>
      <c r="L30" s="410"/>
      <c r="M30" s="410"/>
      <c r="N30" s="410"/>
    </row>
    <row r="32" spans="3:14" ht="28.5" customHeight="1">
      <c r="C32" s="401" t="s">
        <v>167</v>
      </c>
      <c r="D32" s="401"/>
      <c r="E32" s="401"/>
      <c r="F32" s="401"/>
      <c r="G32" s="401"/>
      <c r="H32" s="401"/>
      <c r="I32" s="411" t="s">
        <v>77</v>
      </c>
      <c r="J32" s="411"/>
      <c r="K32" s="411" t="s">
        <v>78</v>
      </c>
      <c r="L32" s="411"/>
    </row>
    <row r="33" spans="3:14" ht="31.5" customHeight="1">
      <c r="C33" s="412" t="s">
        <v>267</v>
      </c>
      <c r="D33" s="412"/>
      <c r="E33" s="412"/>
      <c r="F33" s="412"/>
      <c r="G33" s="412"/>
      <c r="H33" s="412"/>
      <c r="I33" s="413">
        <v>0</v>
      </c>
      <c r="J33" s="415"/>
      <c r="K33" s="416">
        <v>0.3</v>
      </c>
      <c r="L33" s="417"/>
    </row>
    <row r="34" spans="3:14" ht="42.5" customHeight="1">
      <c r="C34" s="412" t="s">
        <v>268</v>
      </c>
      <c r="D34" s="412"/>
      <c r="E34" s="412"/>
      <c r="F34" s="412"/>
      <c r="G34" s="412"/>
      <c r="H34" s="412"/>
      <c r="I34" s="413">
        <v>0</v>
      </c>
      <c r="J34" s="415"/>
      <c r="K34" s="416">
        <v>0.2</v>
      </c>
      <c r="L34" s="417"/>
    </row>
    <row r="35" spans="3:14" ht="48" customHeight="1">
      <c r="C35" s="412" t="s">
        <v>269</v>
      </c>
      <c r="D35" s="412"/>
      <c r="E35" s="412"/>
      <c r="F35" s="412"/>
      <c r="G35" s="412"/>
      <c r="H35" s="412"/>
      <c r="I35" s="413">
        <v>0</v>
      </c>
      <c r="J35" s="413"/>
      <c r="K35" s="413">
        <v>0.3</v>
      </c>
      <c r="L35" s="415"/>
    </row>
    <row r="36" spans="3:14" ht="36" customHeight="1">
      <c r="C36" s="412" t="s">
        <v>270</v>
      </c>
      <c r="D36" s="412"/>
      <c r="E36" s="412"/>
      <c r="F36" s="412"/>
      <c r="G36" s="412"/>
      <c r="H36" s="412"/>
      <c r="I36" s="413">
        <v>0</v>
      </c>
      <c r="J36" s="415"/>
      <c r="K36" s="416">
        <v>1</v>
      </c>
      <c r="L36" s="417"/>
    </row>
    <row r="37" spans="3:14" ht="36" customHeight="1">
      <c r="C37" s="412" t="s">
        <v>271</v>
      </c>
      <c r="D37" s="412"/>
      <c r="E37" s="412"/>
      <c r="F37" s="412"/>
      <c r="G37" s="412"/>
      <c r="H37" s="412"/>
      <c r="I37" s="413">
        <v>0</v>
      </c>
      <c r="J37" s="415"/>
      <c r="K37" s="416">
        <v>0.3</v>
      </c>
      <c r="L37" s="417"/>
    </row>
    <row r="38" spans="3:14" ht="48" customHeight="1">
      <c r="C38" s="412" t="s">
        <v>272</v>
      </c>
      <c r="D38" s="412"/>
      <c r="E38" s="412"/>
      <c r="F38" s="412"/>
      <c r="G38" s="412"/>
      <c r="H38" s="412"/>
      <c r="I38" s="413">
        <v>0</v>
      </c>
      <c r="J38" s="413"/>
      <c r="K38" s="413">
        <v>0.8</v>
      </c>
      <c r="L38" s="415"/>
    </row>
    <row r="39" spans="3:14" ht="49.5" customHeight="1">
      <c r="C39" s="412" t="s">
        <v>273</v>
      </c>
      <c r="D39" s="412"/>
      <c r="E39" s="412"/>
      <c r="F39" s="412"/>
      <c r="G39" s="412"/>
      <c r="H39" s="412"/>
      <c r="I39" s="413">
        <v>0</v>
      </c>
      <c r="J39" s="415"/>
      <c r="K39" s="413">
        <v>0.7</v>
      </c>
      <c r="L39" s="415"/>
    </row>
    <row r="40" spans="3:14" ht="48" customHeight="1">
      <c r="C40" s="412" t="s">
        <v>274</v>
      </c>
      <c r="D40" s="412"/>
      <c r="E40" s="412"/>
      <c r="F40" s="412"/>
      <c r="G40" s="412"/>
      <c r="H40" s="412"/>
      <c r="I40" s="413">
        <v>0</v>
      </c>
      <c r="J40" s="413"/>
      <c r="K40" s="413">
        <v>0.3</v>
      </c>
      <c r="L40" s="415"/>
    </row>
    <row r="41" spans="3:14" ht="36" customHeight="1">
      <c r="C41" s="412" t="s">
        <v>275</v>
      </c>
      <c r="D41" s="412"/>
      <c r="E41" s="412"/>
      <c r="F41" s="412"/>
      <c r="G41" s="412"/>
      <c r="H41" s="412"/>
      <c r="I41" s="413">
        <v>0</v>
      </c>
      <c r="J41" s="415"/>
      <c r="K41" s="416">
        <v>0.3</v>
      </c>
      <c r="L41" s="417"/>
    </row>
    <row r="42" spans="3:14" ht="15" customHeight="1">
      <c r="C42" s="120"/>
      <c r="D42" s="120"/>
      <c r="E42" s="120"/>
      <c r="F42" s="120"/>
      <c r="G42" s="120"/>
      <c r="H42" s="120"/>
      <c r="I42" s="121"/>
      <c r="J42" s="122"/>
      <c r="K42" s="122"/>
      <c r="L42" s="122"/>
    </row>
    <row r="43" spans="3:14" ht="92" customHeight="1">
      <c r="C43" s="410" t="s">
        <v>316</v>
      </c>
      <c r="D43" s="410"/>
      <c r="E43" s="410"/>
      <c r="F43" s="410"/>
      <c r="G43" s="410"/>
      <c r="H43" s="410"/>
      <c r="I43" s="410"/>
      <c r="J43" s="410"/>
      <c r="K43" s="410"/>
      <c r="L43" s="410"/>
    </row>
    <row r="44" spans="3:14">
      <c r="C44" s="410"/>
      <c r="D44" s="410"/>
      <c r="E44" s="410"/>
      <c r="F44" s="410"/>
      <c r="G44" s="410"/>
      <c r="H44" s="410"/>
      <c r="I44" s="410"/>
      <c r="J44" s="410"/>
      <c r="K44" s="410"/>
      <c r="L44" s="410"/>
    </row>
    <row r="45" spans="3:14">
      <c r="C45" s="120"/>
      <c r="D45" s="120"/>
      <c r="E45" s="120"/>
      <c r="F45" s="120"/>
      <c r="G45" s="120"/>
      <c r="H45" s="120"/>
      <c r="I45" s="120"/>
      <c r="J45" s="120"/>
      <c r="K45" s="120"/>
      <c r="L45" s="120"/>
    </row>
    <row r="46" spans="3:14" ht="13">
      <c r="C46" s="80" t="s">
        <v>108</v>
      </c>
      <c r="D46" s="120"/>
      <c r="E46" s="120"/>
      <c r="F46" s="120"/>
      <c r="G46" s="120"/>
      <c r="H46" s="120"/>
      <c r="I46" s="120"/>
      <c r="J46" s="120"/>
      <c r="K46" s="120"/>
      <c r="L46" s="120"/>
    </row>
    <row r="47" spans="3:14" ht="12" customHeight="1">
      <c r="C47" s="120"/>
      <c r="D47" s="120"/>
      <c r="E47" s="120"/>
      <c r="F47" s="120"/>
      <c r="G47" s="120"/>
      <c r="H47" s="120"/>
      <c r="I47" s="120"/>
      <c r="J47" s="120"/>
      <c r="K47" s="120"/>
      <c r="L47" s="120"/>
    </row>
    <row r="48" spans="3:14" ht="79" customHeight="1">
      <c r="C48" s="410" t="s">
        <v>276</v>
      </c>
      <c r="D48" s="410"/>
      <c r="E48" s="410"/>
      <c r="F48" s="410"/>
      <c r="G48" s="410"/>
      <c r="H48" s="410"/>
      <c r="I48" s="410"/>
      <c r="J48" s="410"/>
      <c r="K48" s="410"/>
      <c r="L48" s="410"/>
      <c r="M48" s="410"/>
      <c r="N48" s="410"/>
    </row>
    <row r="49" spans="3:14">
      <c r="C49" s="120"/>
      <c r="D49" s="120"/>
      <c r="E49" s="120"/>
      <c r="F49" s="120"/>
      <c r="G49" s="120"/>
      <c r="H49" s="120"/>
      <c r="I49" s="120"/>
      <c r="J49" s="120"/>
      <c r="K49" s="120"/>
      <c r="L49" s="120"/>
    </row>
    <row r="50" spans="3:14" ht="13">
      <c r="C50" s="80" t="s">
        <v>109</v>
      </c>
      <c r="D50" s="120"/>
      <c r="E50" s="120"/>
      <c r="F50" s="120"/>
      <c r="G50" s="120"/>
      <c r="H50" s="120"/>
      <c r="I50" s="120"/>
      <c r="J50" s="120"/>
      <c r="K50" s="120"/>
      <c r="L50" s="120"/>
    </row>
    <row r="51" spans="3:14" ht="6.75" customHeight="1">
      <c r="C51" s="120"/>
      <c r="D51" s="120"/>
      <c r="E51" s="120"/>
      <c r="F51" s="120"/>
      <c r="G51" s="120"/>
      <c r="H51" s="120"/>
      <c r="I51" s="120"/>
      <c r="J51" s="120"/>
      <c r="K51" s="120"/>
      <c r="L51" s="120"/>
    </row>
    <row r="52" spans="3:14" ht="39.5" customHeight="1">
      <c r="C52" s="410" t="s">
        <v>244</v>
      </c>
      <c r="D52" s="410"/>
      <c r="E52" s="410"/>
      <c r="F52" s="410"/>
      <c r="G52" s="410"/>
      <c r="H52" s="410"/>
      <c r="I52" s="410"/>
      <c r="J52" s="410"/>
      <c r="K52" s="410"/>
      <c r="L52" s="410"/>
      <c r="M52" s="410"/>
      <c r="N52" s="410"/>
    </row>
    <row r="53" spans="3:14">
      <c r="C53" s="120"/>
      <c r="D53" s="120"/>
      <c r="E53" s="120"/>
      <c r="F53" s="120"/>
      <c r="G53" s="120"/>
      <c r="H53" s="120"/>
      <c r="I53" s="120"/>
      <c r="J53" s="120"/>
      <c r="K53" s="120"/>
      <c r="L53" s="120"/>
    </row>
    <row r="54" spans="3:14" ht="13">
      <c r="C54" s="80" t="s">
        <v>93</v>
      </c>
    </row>
    <row r="55" spans="3:14" ht="13">
      <c r="C55" s="80"/>
    </row>
    <row r="56" spans="3:14" ht="13">
      <c r="C56" s="80" t="s">
        <v>88</v>
      </c>
    </row>
    <row r="57" spans="3:14" ht="76.25" customHeight="1">
      <c r="C57" s="410" t="s">
        <v>245</v>
      </c>
      <c r="D57" s="410"/>
      <c r="E57" s="410"/>
      <c r="F57" s="410"/>
      <c r="G57" s="410"/>
      <c r="H57" s="410"/>
      <c r="I57" s="410"/>
      <c r="J57" s="410"/>
      <c r="K57" s="410"/>
      <c r="L57" s="410"/>
      <c r="M57" s="410"/>
      <c r="N57" s="410"/>
    </row>
    <row r="59" spans="3:14" ht="19" customHeight="1">
      <c r="C59" s="80" t="s">
        <v>52</v>
      </c>
    </row>
    <row r="60" spans="3:14" ht="36" customHeight="1">
      <c r="C60" s="410" t="s">
        <v>246</v>
      </c>
      <c r="D60" s="410"/>
      <c r="E60" s="410"/>
      <c r="F60" s="410"/>
      <c r="G60" s="410"/>
      <c r="H60" s="410"/>
      <c r="I60" s="410"/>
      <c r="J60" s="410"/>
      <c r="K60" s="410"/>
      <c r="L60" s="410"/>
      <c r="M60" s="410"/>
      <c r="N60" s="410"/>
    </row>
    <row r="61" spans="3:14" ht="21.5" customHeight="1">
      <c r="C61" s="120"/>
      <c r="D61" s="120"/>
      <c r="E61" s="120"/>
      <c r="F61" s="120"/>
      <c r="G61" s="120"/>
      <c r="H61" s="120"/>
      <c r="I61" s="120"/>
      <c r="J61" s="120"/>
      <c r="K61" s="120"/>
      <c r="L61" s="120"/>
      <c r="M61" s="120"/>
      <c r="N61" s="120"/>
    </row>
    <row r="62" spans="3:14" ht="13">
      <c r="C62" s="80" t="s">
        <v>82</v>
      </c>
    </row>
    <row r="63" spans="3:14" ht="13">
      <c r="C63" s="80"/>
    </row>
    <row r="64" spans="3:14" ht="13">
      <c r="C64" s="80" t="s">
        <v>83</v>
      </c>
    </row>
    <row r="65" spans="3:14" ht="69" customHeight="1">
      <c r="C65" s="410" t="s">
        <v>278</v>
      </c>
      <c r="D65" s="410"/>
      <c r="E65" s="410"/>
      <c r="F65" s="410"/>
      <c r="G65" s="410"/>
      <c r="H65" s="410"/>
      <c r="I65" s="410"/>
      <c r="J65" s="410"/>
      <c r="K65" s="410"/>
      <c r="L65" s="410"/>
      <c r="M65" s="410"/>
      <c r="N65" s="410"/>
    </row>
    <row r="66" spans="3:14" ht="17.5" customHeight="1">
      <c r="C66" s="410"/>
      <c r="D66" s="410"/>
      <c r="E66" s="410"/>
      <c r="F66" s="410"/>
      <c r="G66" s="410"/>
      <c r="H66" s="410"/>
      <c r="I66" s="410"/>
      <c r="J66" s="410"/>
      <c r="K66" s="410"/>
      <c r="L66" s="410"/>
      <c r="M66" s="410"/>
      <c r="N66" s="410"/>
    </row>
    <row r="67" spans="3:14" ht="13">
      <c r="C67" s="80" t="s">
        <v>133</v>
      </c>
    </row>
    <row r="68" spans="3:14">
      <c r="C68" s="410" t="s">
        <v>317</v>
      </c>
      <c r="D68" s="410"/>
      <c r="E68" s="410"/>
      <c r="F68" s="410"/>
      <c r="G68" s="410"/>
      <c r="H68" s="410"/>
      <c r="I68" s="410"/>
      <c r="J68" s="410"/>
      <c r="K68" s="410"/>
      <c r="L68" s="410"/>
      <c r="M68" s="410"/>
      <c r="N68" s="410"/>
    </row>
    <row r="70" spans="3:14" ht="13">
      <c r="C70" s="80" t="s">
        <v>251</v>
      </c>
      <c r="D70" s="120"/>
      <c r="E70" s="120"/>
      <c r="F70" s="120"/>
      <c r="G70" s="120"/>
      <c r="H70" s="120"/>
      <c r="I70" s="120"/>
      <c r="J70" s="120"/>
      <c r="K70" s="120"/>
      <c r="L70" s="120"/>
    </row>
    <row r="71" spans="3:14">
      <c r="C71" s="410" t="s">
        <v>247</v>
      </c>
      <c r="D71" s="410"/>
      <c r="E71" s="410"/>
      <c r="F71" s="410"/>
      <c r="G71" s="410"/>
      <c r="H71" s="410"/>
      <c r="I71" s="410"/>
      <c r="J71" s="410"/>
      <c r="K71" s="410"/>
      <c r="L71" s="410"/>
      <c r="M71" s="410"/>
      <c r="N71" s="410"/>
    </row>
    <row r="72" spans="3:14" ht="32" customHeight="1">
      <c r="C72" s="410" t="s">
        <v>248</v>
      </c>
      <c r="D72" s="410"/>
      <c r="E72" s="410"/>
      <c r="F72" s="410"/>
      <c r="G72" s="410"/>
      <c r="H72" s="410"/>
      <c r="I72" s="410"/>
      <c r="J72" s="410"/>
      <c r="K72" s="410"/>
      <c r="L72" s="410"/>
      <c r="M72" s="410"/>
      <c r="N72" s="410"/>
    </row>
    <row r="73" spans="3:14" ht="12.5" customHeight="1">
      <c r="C73" s="120"/>
      <c r="D73" s="120"/>
      <c r="E73" s="120"/>
      <c r="F73" s="120"/>
      <c r="G73" s="120"/>
      <c r="H73" s="120"/>
      <c r="I73" s="120"/>
      <c r="J73" s="120"/>
      <c r="K73" s="120"/>
      <c r="L73" s="120"/>
      <c r="M73" s="120"/>
      <c r="N73" s="120"/>
    </row>
    <row r="74" spans="3:14" ht="19" customHeight="1">
      <c r="C74" s="80" t="s">
        <v>252</v>
      </c>
      <c r="D74" s="80"/>
      <c r="E74" s="80"/>
      <c r="F74" s="80"/>
      <c r="G74" s="80"/>
      <c r="H74" s="80"/>
      <c r="I74" s="80"/>
      <c r="J74" s="80"/>
      <c r="K74" s="80"/>
      <c r="L74" s="80"/>
      <c r="M74" s="80"/>
      <c r="N74" s="80"/>
    </row>
    <row r="75" spans="3:14" ht="32.5" customHeight="1">
      <c r="C75" s="410" t="s">
        <v>249</v>
      </c>
      <c r="D75" s="410"/>
      <c r="E75" s="410"/>
      <c r="F75" s="410"/>
      <c r="G75" s="410"/>
      <c r="H75" s="410"/>
      <c r="I75" s="410"/>
      <c r="J75" s="410"/>
      <c r="K75" s="410"/>
      <c r="L75" s="410"/>
      <c r="M75" s="410"/>
      <c r="N75" s="410"/>
    </row>
    <row r="76" spans="3:14" ht="15" customHeight="1">
      <c r="C76" s="120"/>
      <c r="D76" s="120"/>
      <c r="E76" s="120"/>
      <c r="F76" s="120"/>
      <c r="G76" s="120"/>
      <c r="H76" s="120"/>
      <c r="I76" s="120"/>
      <c r="J76" s="120"/>
      <c r="K76" s="120"/>
      <c r="L76" s="120"/>
      <c r="M76" s="120"/>
      <c r="N76" s="120"/>
    </row>
    <row r="77" spans="3:14" ht="19" customHeight="1">
      <c r="C77" s="80" t="s">
        <v>253</v>
      </c>
      <c r="D77" s="80"/>
      <c r="E77" s="80"/>
      <c r="F77" s="80"/>
      <c r="G77" s="80"/>
      <c r="H77" s="80"/>
      <c r="I77" s="80"/>
      <c r="J77" s="80"/>
      <c r="K77" s="80"/>
      <c r="L77" s="80"/>
      <c r="M77" s="80"/>
      <c r="N77" s="80"/>
    </row>
    <row r="78" spans="3:14" ht="16.5" customHeight="1">
      <c r="C78" s="410" t="s">
        <v>250</v>
      </c>
      <c r="D78" s="410"/>
      <c r="E78" s="410"/>
      <c r="F78" s="410"/>
      <c r="G78" s="410"/>
      <c r="H78" s="410"/>
      <c r="I78" s="410"/>
      <c r="J78" s="410"/>
      <c r="K78" s="410"/>
      <c r="L78" s="410"/>
      <c r="M78" s="410"/>
      <c r="N78" s="410"/>
    </row>
    <row r="79" spans="3:14" ht="19" customHeight="1">
      <c r="C79" s="80"/>
      <c r="D79" s="80"/>
      <c r="E79" s="80"/>
      <c r="F79" s="80"/>
      <c r="G79" s="80"/>
      <c r="H79" s="80"/>
      <c r="I79" s="80"/>
      <c r="J79" s="80"/>
      <c r="K79" s="80"/>
      <c r="L79" s="80"/>
      <c r="M79" s="80"/>
      <c r="N79" s="80"/>
    </row>
    <row r="80" spans="3:14" s="104" customFormat="1">
      <c r="C80" s="120"/>
      <c r="D80" s="120"/>
      <c r="E80" s="120"/>
      <c r="F80" s="120"/>
      <c r="G80" s="120"/>
      <c r="H80" s="120"/>
      <c r="I80" s="120"/>
      <c r="J80" s="120"/>
      <c r="K80" s="120"/>
      <c r="L80" s="120"/>
    </row>
    <row r="81" spans="3:12" s="104" customFormat="1" ht="15" customHeight="1">
      <c r="C81" s="91"/>
      <c r="D81" s="120"/>
      <c r="E81" s="120"/>
      <c r="F81" s="120"/>
      <c r="G81" s="120"/>
      <c r="H81" s="120"/>
      <c r="I81" s="120"/>
      <c r="J81" s="120"/>
      <c r="K81" s="120"/>
      <c r="L81" s="120"/>
    </row>
    <row r="83" spans="3:12" ht="15.75" customHeight="1"/>
    <row r="296" spans="4:4">
      <c r="D296" s="81">
        <f>SUM(D294:D295)</f>
        <v>0</v>
      </c>
    </row>
  </sheetData>
  <customSheetViews>
    <customSheetView guid="{F3648BCD-1CED-4BBB-AE63-37BDB925883F}" scale="80" showPageBreaks="1" showGridLines="0" printArea="1" view="pageBreakPreview">
      <selection activeCell="G307" sqref="G306:G307"/>
      <pageMargins left="0.7" right="0.7" top="0.75" bottom="0.75" header="0.3" footer="0.3"/>
      <pageSetup scale="67" orientation="portrait" r:id="rId1"/>
    </customSheetView>
    <customSheetView guid="{5FCC9217-B3E9-4B91-A943-5F21728EBEE9}" scale="80" showPageBreaks="1" showGridLines="0" printArea="1" view="pageBreakPreview" topLeftCell="A79">
      <selection activeCell="H119" sqref="H119"/>
      <pageMargins left="0.7" right="0.7" top="0.75" bottom="0.75" header="0.3" footer="0.3"/>
      <pageSetup scale="67" orientation="portrait" r:id="rId2"/>
    </customSheetView>
    <customSheetView guid="{7015FC6D-0680-4B00-AA0E-B83DA1D0B666}" scale="80" showPageBreaks="1" showGridLines="0" printArea="1" view="pageBreakPreview" topLeftCell="A79">
      <selection activeCell="H119" sqref="H119"/>
      <pageMargins left="0.7" right="0.7" top="0.75" bottom="0.75" header="0.3" footer="0.3"/>
      <pageSetup scale="67" orientation="portrait" r:id="rId3"/>
    </customSheetView>
  </customSheetViews>
  <mergeCells count="53">
    <mergeCell ref="C38:H38"/>
    <mergeCell ref="I38:J38"/>
    <mergeCell ref="K38:L38"/>
    <mergeCell ref="C78:N78"/>
    <mergeCell ref="C72:N72"/>
    <mergeCell ref="C75:N75"/>
    <mergeCell ref="I39:J39"/>
    <mergeCell ref="K39:L39"/>
    <mergeCell ref="C44:L44"/>
    <mergeCell ref="I40:J40"/>
    <mergeCell ref="K40:L40"/>
    <mergeCell ref="I41:J41"/>
    <mergeCell ref="K41:L41"/>
    <mergeCell ref="C40:H40"/>
    <mergeCell ref="C41:H41"/>
    <mergeCell ref="C34:H34"/>
    <mergeCell ref="I34:J34"/>
    <mergeCell ref="K34:L34"/>
    <mergeCell ref="C37:H37"/>
    <mergeCell ref="I37:J37"/>
    <mergeCell ref="K37:L37"/>
    <mergeCell ref="C32:H32"/>
    <mergeCell ref="C39:H39"/>
    <mergeCell ref="C35:H35"/>
    <mergeCell ref="I35:J35"/>
    <mergeCell ref="C14:N14"/>
    <mergeCell ref="C15:N15"/>
    <mergeCell ref="C16:N16"/>
    <mergeCell ref="C17:N17"/>
    <mergeCell ref="C21:N21"/>
    <mergeCell ref="K35:L35"/>
    <mergeCell ref="C36:H36"/>
    <mergeCell ref="I36:J36"/>
    <mergeCell ref="K36:L36"/>
    <mergeCell ref="C33:H33"/>
    <mergeCell ref="I33:J33"/>
    <mergeCell ref="K33:L33"/>
    <mergeCell ref="C7:N7"/>
    <mergeCell ref="C8:N8"/>
    <mergeCell ref="C68:N68"/>
    <mergeCell ref="C71:N71"/>
    <mergeCell ref="C65:N65"/>
    <mergeCell ref="C66:N66"/>
    <mergeCell ref="C48:N48"/>
    <mergeCell ref="C52:N52"/>
    <mergeCell ref="C57:N57"/>
    <mergeCell ref="C60:N60"/>
    <mergeCell ref="C27:N27"/>
    <mergeCell ref="C30:N30"/>
    <mergeCell ref="C43:L43"/>
    <mergeCell ref="C28:L28"/>
    <mergeCell ref="K32:L32"/>
    <mergeCell ref="I32:J32"/>
  </mergeCells>
  <hyperlinks>
    <hyperlink ref="L5" location="INDICE!A1" display="Índice" xr:uid="{28CFDE56-131D-4688-94CF-34527DCB6E3C}"/>
  </hyperlinks>
  <pageMargins left="0.7" right="0.7" top="0.75" bottom="0.75" header="0.3" footer="0.3"/>
  <pageSetup paperSize="9" scale="56" fitToHeight="0" orientation="portrait" r:id="rId4"/>
  <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BF0E0-2780-4E2B-8602-04B77CB1CE3C}">
  <sheetPr>
    <tabColor rgb="FFFFC000"/>
  </sheetPr>
  <dimension ref="A1:H76"/>
  <sheetViews>
    <sheetView zoomScaleNormal="100" workbookViewId="0">
      <pane xSplit="3" ySplit="4" topLeftCell="D38" activePane="bottomRight" state="frozen"/>
      <selection activeCell="B21" sqref="B21"/>
      <selection pane="topRight" activeCell="B21" sqref="B21"/>
      <selection pane="bottomLeft" activeCell="B21" sqref="B21"/>
      <selection pane="bottomRight" activeCell="D59" sqref="D59"/>
    </sheetView>
  </sheetViews>
  <sheetFormatPr baseColWidth="10" defaultColWidth="41.6328125" defaultRowHeight="11.5"/>
  <cols>
    <col min="1" max="1" width="12.1796875" style="4" customWidth="1"/>
    <col min="2" max="2" width="32.453125" style="4" customWidth="1"/>
    <col min="3" max="3" width="20.1796875" style="5" bestFit="1" customWidth="1"/>
    <col min="4" max="4" width="41.6328125" style="5"/>
    <col min="5" max="5" width="8.453125" style="6" customWidth="1"/>
    <col min="6" max="6" width="9.36328125" style="6" customWidth="1"/>
    <col min="7" max="8" width="18.36328125" style="4" customWidth="1"/>
    <col min="9" max="16384" width="41.6328125" style="4"/>
  </cols>
  <sheetData>
    <row r="1" spans="1:8" ht="12">
      <c r="B1" s="22" t="s">
        <v>31</v>
      </c>
    </row>
    <row r="2" spans="1:8" ht="12">
      <c r="B2" s="23" t="s">
        <v>32</v>
      </c>
    </row>
    <row r="4" spans="1:8" s="6" customFormat="1" ht="11.5" customHeight="1">
      <c r="A4" s="7" t="s">
        <v>6</v>
      </c>
      <c r="B4" s="10" t="s">
        <v>7</v>
      </c>
      <c r="C4" s="10" t="s">
        <v>15</v>
      </c>
      <c r="D4" s="10" t="s">
        <v>0</v>
      </c>
      <c r="E4" s="7" t="s">
        <v>1</v>
      </c>
      <c r="F4" s="7" t="s">
        <v>30</v>
      </c>
      <c r="G4" s="26">
        <v>44561</v>
      </c>
      <c r="H4" s="26">
        <v>44196</v>
      </c>
    </row>
    <row r="5" spans="1:8" ht="12" customHeight="1">
      <c r="A5" s="24" t="s">
        <v>2</v>
      </c>
      <c r="B5" s="24"/>
      <c r="C5" s="24">
        <v>1</v>
      </c>
      <c r="D5" s="27" t="s">
        <v>2</v>
      </c>
      <c r="E5" s="25" t="s">
        <v>235</v>
      </c>
      <c r="F5" s="25" t="s">
        <v>28</v>
      </c>
      <c r="G5" s="162">
        <f>IF(F5="I",IFERROR(VLOOKUP(C5,'BG 2021'!A:H,8,FALSE),0),0)</f>
        <v>0</v>
      </c>
      <c r="H5" s="162">
        <f>IF(F5="I",IFERROR(VLOOKUP(C5,'BG 2021'!B:E,2,FALSE),0),0)</f>
        <v>0</v>
      </c>
    </row>
    <row r="6" spans="1:8" ht="12" customHeight="1">
      <c r="A6" s="24" t="s">
        <v>2</v>
      </c>
      <c r="B6" s="24"/>
      <c r="C6" s="24">
        <v>101</v>
      </c>
      <c r="D6" s="27" t="s">
        <v>121</v>
      </c>
      <c r="E6" s="25" t="s">
        <v>235</v>
      </c>
      <c r="F6" s="25" t="s">
        <v>28</v>
      </c>
      <c r="G6" s="162">
        <f>IF(F6="I",IFERROR(VLOOKUP(C6,'BG 2021'!A:H,8,FALSE),0),0)</f>
        <v>0</v>
      </c>
      <c r="H6" s="162">
        <f>IF(F6="I",IFERROR(VLOOKUP(C6,'BG 2021'!B:E,2,FALSE),0),0)</f>
        <v>0</v>
      </c>
    </row>
    <row r="7" spans="1:8" ht="12" customHeight="1">
      <c r="A7" s="24" t="s">
        <v>2</v>
      </c>
      <c r="B7" s="24"/>
      <c r="C7" s="24">
        <v>10101</v>
      </c>
      <c r="D7" s="27" t="s">
        <v>121</v>
      </c>
      <c r="E7" s="25" t="s">
        <v>235</v>
      </c>
      <c r="F7" s="25" t="s">
        <v>28</v>
      </c>
      <c r="G7" s="162">
        <f>IF(F7="I",IFERROR(VLOOKUP(C7,'BG 2021'!A:H,8,FALSE),0),0)</f>
        <v>0</v>
      </c>
      <c r="H7" s="162">
        <f>IF(F7="I",IFERROR(VLOOKUP(C7,'BG 2021'!B:E,2,FALSE),0),0)</f>
        <v>0</v>
      </c>
    </row>
    <row r="8" spans="1:8" ht="12" customHeight="1">
      <c r="A8" s="24" t="s">
        <v>2</v>
      </c>
      <c r="B8" s="24"/>
      <c r="C8" s="24">
        <v>1010101</v>
      </c>
      <c r="D8" s="27" t="s">
        <v>147</v>
      </c>
      <c r="E8" s="25" t="s">
        <v>235</v>
      </c>
      <c r="F8" s="25" t="s">
        <v>28</v>
      </c>
      <c r="G8" s="162">
        <f>IF(F8="I",IFERROR(VLOOKUP(C8,'BG 2021'!A:H,8,FALSE),0),0)</f>
        <v>0</v>
      </c>
      <c r="H8" s="162">
        <f>IF(F8="I",IFERROR(VLOOKUP(C8,'BG 2021'!B:E,2,FALSE),0),0)</f>
        <v>0</v>
      </c>
    </row>
    <row r="9" spans="1:8" ht="12" customHeight="1">
      <c r="A9" s="24" t="s">
        <v>2</v>
      </c>
      <c r="B9" s="24" t="s">
        <v>121</v>
      </c>
      <c r="C9" s="24">
        <v>1010101001</v>
      </c>
      <c r="D9" s="27" t="s">
        <v>148</v>
      </c>
      <c r="E9" s="25" t="s">
        <v>235</v>
      </c>
      <c r="F9" s="25" t="s">
        <v>29</v>
      </c>
      <c r="G9" s="162">
        <f>IF(F9="I",IFERROR(VLOOKUP(C9,'BG 2021'!A:H,8,FALSE),0),0)</f>
        <v>228666361.58000001</v>
      </c>
      <c r="H9" s="162">
        <f>IF(F9="I",IFERROR(VLOOKUP(C9,'BG 2021'!B:E,2,FALSE),0),0)</f>
        <v>0</v>
      </c>
    </row>
    <row r="10" spans="1:8" ht="12" customHeight="1">
      <c r="A10" s="24" t="s">
        <v>2</v>
      </c>
      <c r="B10" s="24"/>
      <c r="C10" s="24">
        <v>102</v>
      </c>
      <c r="D10" s="27" t="s">
        <v>94</v>
      </c>
      <c r="E10" s="25" t="s">
        <v>235</v>
      </c>
      <c r="F10" s="25" t="s">
        <v>28</v>
      </c>
      <c r="G10" s="162">
        <f>IF(F10="I",IFERROR(VLOOKUP(C10,'BG 2021'!A:H,8,FALSE),0),0)</f>
        <v>0</v>
      </c>
      <c r="H10" s="162">
        <f>IF(F10="I",IFERROR(VLOOKUP(C10,'BG 2021'!B:E,2,FALSE),0),0)</f>
        <v>0</v>
      </c>
    </row>
    <row r="11" spans="1:8" ht="12" customHeight="1">
      <c r="A11" s="24" t="s">
        <v>2</v>
      </c>
      <c r="B11" s="24"/>
      <c r="C11" s="24">
        <v>10201</v>
      </c>
      <c r="D11" s="27" t="s">
        <v>94</v>
      </c>
      <c r="E11" s="25" t="s">
        <v>235</v>
      </c>
      <c r="F11" s="25" t="s">
        <v>28</v>
      </c>
      <c r="G11" s="162">
        <f>IF(F11="I",IFERROR(VLOOKUP(C11,'BG 2021'!A:H,8,FALSE),0),0)</f>
        <v>0</v>
      </c>
      <c r="H11" s="162">
        <f>IF(F11="I",IFERROR(VLOOKUP(C11,'BG 2021'!B:E,2,FALSE),0),0)</f>
        <v>0</v>
      </c>
    </row>
    <row r="12" spans="1:8" ht="12" customHeight="1">
      <c r="A12" s="24" t="s">
        <v>2</v>
      </c>
      <c r="B12" s="24"/>
      <c r="C12" s="24">
        <v>1020101</v>
      </c>
      <c r="D12" s="27" t="s">
        <v>180</v>
      </c>
      <c r="E12" s="25" t="s">
        <v>235</v>
      </c>
      <c r="F12" s="25" t="s">
        <v>28</v>
      </c>
      <c r="G12" s="162">
        <f>IF(F12="I",IFERROR(VLOOKUP(C12,'BG 2021'!A:H,8,FALSE),0),0)</f>
        <v>0</v>
      </c>
      <c r="H12" s="162">
        <f>IF(F12="I",IFERROR(VLOOKUP(C12,'BG 2021'!B:E,2,FALSE),0),0)</f>
        <v>0</v>
      </c>
    </row>
    <row r="13" spans="1:8" ht="12" customHeight="1">
      <c r="A13" s="24" t="s">
        <v>2</v>
      </c>
      <c r="B13" s="24" t="s">
        <v>94</v>
      </c>
      <c r="C13" s="24">
        <v>1020101001</v>
      </c>
      <c r="D13" s="27" t="s">
        <v>181</v>
      </c>
      <c r="E13" s="25" t="s">
        <v>235</v>
      </c>
      <c r="F13" s="25" t="s">
        <v>29</v>
      </c>
      <c r="G13" s="162">
        <f>IF(F13="I",IFERROR(VLOOKUP(C13,'BG 2021'!A:H,8,FALSE),0),0)</f>
        <v>2037160000</v>
      </c>
      <c r="H13" s="162">
        <f>IF(F13="I",IFERROR(VLOOKUP(C13,'BG 2021'!B:E,2,FALSE),0),0)</f>
        <v>0</v>
      </c>
    </row>
    <row r="14" spans="1:8" ht="12" customHeight="1">
      <c r="A14" s="24" t="s">
        <v>2</v>
      </c>
      <c r="B14" s="24"/>
      <c r="C14" s="24">
        <v>1020107</v>
      </c>
      <c r="D14" s="27" t="s">
        <v>149</v>
      </c>
      <c r="E14" s="25" t="s">
        <v>235</v>
      </c>
      <c r="F14" s="25" t="s">
        <v>28</v>
      </c>
      <c r="G14" s="162">
        <f>IF(F14="I",IFERROR(VLOOKUP(C14,'BG 2021'!A:H,8,FALSE),0),0)</f>
        <v>0</v>
      </c>
      <c r="H14" s="162">
        <f>IF(F14="I",IFERROR(VLOOKUP(C14,'BG 2021'!B:E,2,FALSE),0),0)</f>
        <v>0</v>
      </c>
    </row>
    <row r="15" spans="1:8" ht="12" customHeight="1">
      <c r="A15" s="24" t="s">
        <v>2</v>
      </c>
      <c r="B15" s="24" t="s">
        <v>94</v>
      </c>
      <c r="C15" s="24">
        <v>1020107001</v>
      </c>
      <c r="D15" s="27" t="s">
        <v>150</v>
      </c>
      <c r="E15" s="25" t="s">
        <v>235</v>
      </c>
      <c r="F15" s="25" t="s">
        <v>29</v>
      </c>
      <c r="G15" s="162">
        <f>IF(F15="I",IFERROR(VLOOKUP(C15,'BG 2021'!A:H,8,FALSE),0),0)</f>
        <v>5046925735</v>
      </c>
      <c r="H15" s="162">
        <f>IF(F15="I",IFERROR(VLOOKUP(C15,'BG 2021'!B:E,2,FALSE),0),0)</f>
        <v>0</v>
      </c>
    </row>
    <row r="16" spans="1:8" ht="12" customHeight="1">
      <c r="A16" s="24" t="s">
        <v>2</v>
      </c>
      <c r="B16" s="24"/>
      <c r="C16" s="24">
        <v>1020108</v>
      </c>
      <c r="D16" s="27" t="s">
        <v>182</v>
      </c>
      <c r="E16" s="25" t="s">
        <v>235</v>
      </c>
      <c r="F16" s="25" t="s">
        <v>28</v>
      </c>
      <c r="G16" s="162">
        <f>IF(F16="I",IFERROR(VLOOKUP(C16,'BG 2021'!A:H,8,FALSE),0),0)</f>
        <v>0</v>
      </c>
      <c r="H16" s="162">
        <f>IF(F16="I",IFERROR(VLOOKUP(C16,'BG 2021'!B:E,2,FALSE),0),0)</f>
        <v>0</v>
      </c>
    </row>
    <row r="17" spans="1:8" ht="12" customHeight="1">
      <c r="A17" s="24" t="s">
        <v>2</v>
      </c>
      <c r="B17" s="24" t="s">
        <v>94</v>
      </c>
      <c r="C17" s="24">
        <v>1020108001</v>
      </c>
      <c r="D17" s="27" t="s">
        <v>185</v>
      </c>
      <c r="E17" s="25" t="s">
        <v>235</v>
      </c>
      <c r="F17" s="25" t="s">
        <v>29</v>
      </c>
      <c r="G17" s="162">
        <f>IF(F17="I",IFERROR(VLOOKUP(C17,'BG 2021'!A:H,8,FALSE),0),0)</f>
        <v>20201224729.82</v>
      </c>
      <c r="H17" s="162">
        <f>IF(F17="I",IFERROR(VLOOKUP(C17,'BG 2021'!B:E,2,FALSE),0),0)</f>
        <v>0</v>
      </c>
    </row>
    <row r="18" spans="1:8" ht="12" customHeight="1">
      <c r="A18" s="24" t="s">
        <v>2</v>
      </c>
      <c r="B18" s="24"/>
      <c r="C18" s="24">
        <v>104</v>
      </c>
      <c r="D18" s="27" t="s">
        <v>186</v>
      </c>
      <c r="E18" s="25" t="s">
        <v>235</v>
      </c>
      <c r="F18" s="25" t="s">
        <v>28</v>
      </c>
      <c r="G18" s="162">
        <f>IF(F18="I",IFERROR(VLOOKUP(C18,'BG 2021'!A:H,8,FALSE),0),0)</f>
        <v>0</v>
      </c>
      <c r="H18" s="162">
        <f>IF(F18="I",IFERROR(VLOOKUP(C18,'BG 2021'!B:E,2,FALSE),0),0)</f>
        <v>0</v>
      </c>
    </row>
    <row r="19" spans="1:8" ht="12" customHeight="1">
      <c r="A19" s="24" t="s">
        <v>2</v>
      </c>
      <c r="B19" s="24"/>
      <c r="C19" s="24">
        <v>10401</v>
      </c>
      <c r="D19" s="27" t="s">
        <v>189</v>
      </c>
      <c r="E19" s="25" t="s">
        <v>235</v>
      </c>
      <c r="F19" s="25" t="s">
        <v>28</v>
      </c>
      <c r="G19" s="162">
        <f>IF(F19="I",IFERROR(VLOOKUP(C19,'BG 2021'!A:H,8,FALSE),0),0)</f>
        <v>0</v>
      </c>
      <c r="H19" s="162">
        <f>IF(F19="I",IFERROR(VLOOKUP(C19,'BG 2021'!B:E,2,FALSE),0),0)</f>
        <v>0</v>
      </c>
    </row>
    <row r="20" spans="1:8" ht="12" customHeight="1">
      <c r="A20" s="24" t="s">
        <v>2</v>
      </c>
      <c r="B20" s="24"/>
      <c r="C20" s="24">
        <v>1040100</v>
      </c>
      <c r="D20" s="27" t="s">
        <v>189</v>
      </c>
      <c r="E20" s="25" t="s">
        <v>235</v>
      </c>
      <c r="F20" s="25" t="s">
        <v>28</v>
      </c>
      <c r="G20" s="162">
        <f>IF(F20="I",IFERROR(VLOOKUP(C20,'BG 2021'!A:H,8,FALSE),0),0)</f>
        <v>0</v>
      </c>
      <c r="H20" s="162">
        <f>IF(F20="I",IFERROR(VLOOKUP(C20,'BG 2021'!B:E,2,FALSE),0),0)</f>
        <v>0</v>
      </c>
    </row>
    <row r="21" spans="1:8" ht="12" customHeight="1">
      <c r="A21" s="24" t="s">
        <v>2</v>
      </c>
      <c r="B21" s="24"/>
      <c r="C21" s="24">
        <v>1040100002</v>
      </c>
      <c r="D21" s="27" t="s">
        <v>190</v>
      </c>
      <c r="E21" s="25" t="s">
        <v>235</v>
      </c>
      <c r="F21" s="25" t="s">
        <v>29</v>
      </c>
      <c r="G21" s="162">
        <f>IF(F21="I",IFERROR(VLOOKUP(C21,'BG 2021'!A:H,8,FALSE),0),0)</f>
        <v>0</v>
      </c>
      <c r="H21" s="162">
        <f>IF(F21="I",IFERROR(VLOOKUP(C21,'BG 2021'!B:E,2,FALSE),0),0)</f>
        <v>0</v>
      </c>
    </row>
    <row r="22" spans="1:8" ht="12" customHeight="1">
      <c r="A22" s="24" t="s">
        <v>3</v>
      </c>
      <c r="B22" s="24"/>
      <c r="C22" s="24">
        <v>2</v>
      </c>
      <c r="D22" s="27" t="s">
        <v>3</v>
      </c>
      <c r="E22" s="25" t="s">
        <v>235</v>
      </c>
      <c r="F22" s="25" t="s">
        <v>28</v>
      </c>
      <c r="G22" s="162">
        <f>IF(F22="I",IFERROR(VLOOKUP(C22,'BG 2021'!A:H,8,FALSE),0),0)</f>
        <v>0</v>
      </c>
      <c r="H22" s="162">
        <f>IF(F22="I",IFERROR(VLOOKUP(C22,'BG 2021'!B:E,2,FALSE),0),0)</f>
        <v>0</v>
      </c>
    </row>
    <row r="23" spans="1:8" ht="12" customHeight="1">
      <c r="A23" s="24" t="s">
        <v>3</v>
      </c>
      <c r="B23" s="24"/>
      <c r="C23" s="24">
        <v>201</v>
      </c>
      <c r="D23" s="27" t="s">
        <v>151</v>
      </c>
      <c r="E23" s="25" t="s">
        <v>235</v>
      </c>
      <c r="F23" s="25" t="s">
        <v>28</v>
      </c>
      <c r="G23" s="162">
        <f>IF(F23="I",IFERROR(VLOOKUP(C23,'BG 2021'!A:H,8,FALSE),0),0)</f>
        <v>0</v>
      </c>
      <c r="H23" s="162">
        <f>IF(F23="I",IFERROR(VLOOKUP(C23,'BG 2021'!B:E,2,FALSE),0),0)</f>
        <v>0</v>
      </c>
    </row>
    <row r="24" spans="1:8" ht="12" customHeight="1">
      <c r="A24" s="24" t="s">
        <v>3</v>
      </c>
      <c r="B24" s="24"/>
      <c r="C24" s="24">
        <v>20101</v>
      </c>
      <c r="D24" s="27" t="s">
        <v>151</v>
      </c>
      <c r="E24" s="25" t="s">
        <v>235</v>
      </c>
      <c r="F24" s="25" t="s">
        <v>28</v>
      </c>
      <c r="G24" s="162">
        <f>IF(F24="I",IFERROR(VLOOKUP(C24,'BG 2021'!A:H,8,FALSE),0),0)</f>
        <v>0</v>
      </c>
      <c r="H24" s="162">
        <f>IF(F24="I",IFERROR(VLOOKUP(C24,'BG 2021'!B:E,2,FALSE),0),0)</f>
        <v>0</v>
      </c>
    </row>
    <row r="25" spans="1:8" ht="12" customHeight="1">
      <c r="A25" s="24" t="s">
        <v>3</v>
      </c>
      <c r="B25" s="24"/>
      <c r="C25" s="24">
        <v>2010100</v>
      </c>
      <c r="D25" s="27" t="s">
        <v>151</v>
      </c>
      <c r="E25" s="25" t="s">
        <v>235</v>
      </c>
      <c r="F25" s="25" t="s">
        <v>28</v>
      </c>
      <c r="G25" s="162">
        <f>IF(F25="I",IFERROR(VLOOKUP(C25,'BG 2021'!A:H,8,FALSE),0),0)</f>
        <v>0</v>
      </c>
      <c r="H25" s="162">
        <f>IF(F25="I",IFERROR(VLOOKUP(C25,'BG 2021'!B:E,2,FALSE),0),0)</f>
        <v>0</v>
      </c>
    </row>
    <row r="26" spans="1:8" ht="12" customHeight="1">
      <c r="A26" s="24" t="s">
        <v>3</v>
      </c>
      <c r="B26" s="24" t="s">
        <v>95</v>
      </c>
      <c r="C26" s="24">
        <v>2010100002</v>
      </c>
      <c r="D26" s="27" t="s">
        <v>195</v>
      </c>
      <c r="E26" s="25" t="s">
        <v>235</v>
      </c>
      <c r="F26" s="25" t="s">
        <v>29</v>
      </c>
      <c r="G26" s="162">
        <f>IF(F26="I",IFERROR(VLOOKUP(C26,'BG 2021'!A:H,8,FALSE),0),0)</f>
        <v>-2664997</v>
      </c>
      <c r="H26" s="162">
        <f>IF(F26="I",IFERROR(VLOOKUP(C26,'BG 2021'!B:E,2,FALSE),0),0)</f>
        <v>0</v>
      </c>
    </row>
    <row r="27" spans="1:8" ht="12" customHeight="1">
      <c r="A27" s="24" t="s">
        <v>3</v>
      </c>
      <c r="B27" s="24"/>
      <c r="C27" s="24">
        <v>2010100003</v>
      </c>
      <c r="D27" s="27" t="s">
        <v>196</v>
      </c>
      <c r="E27" s="25" t="s">
        <v>235</v>
      </c>
      <c r="F27" s="25" t="s">
        <v>29</v>
      </c>
      <c r="G27" s="162">
        <f>IF(F27="I",IFERROR(VLOOKUP(C27,'BG 2021'!A:H,8,FALSE),0),0)</f>
        <v>0</v>
      </c>
      <c r="H27" s="162">
        <f>IF(F27="I",IFERROR(VLOOKUP(C27,'BG 2021'!B:E,2,FALSE),0),0)</f>
        <v>0</v>
      </c>
    </row>
    <row r="28" spans="1:8" ht="12" customHeight="1">
      <c r="A28" s="24" t="s">
        <v>3</v>
      </c>
      <c r="B28" s="24"/>
      <c r="C28" s="24">
        <v>20105</v>
      </c>
      <c r="D28" s="27" t="s">
        <v>152</v>
      </c>
      <c r="E28" s="25" t="s">
        <v>235</v>
      </c>
      <c r="F28" s="25" t="s">
        <v>28</v>
      </c>
      <c r="G28" s="162">
        <f>IF(F28="I",IFERROR(VLOOKUP(C28,'BG 2021'!A:H,8,FALSE),0),0)</f>
        <v>0</v>
      </c>
      <c r="H28" s="162">
        <f>IF(F28="I",IFERROR(VLOOKUP(C28,'BG 2021'!B:E,2,FALSE),0),0)</f>
        <v>0</v>
      </c>
    </row>
    <row r="29" spans="1:8" ht="12" customHeight="1">
      <c r="A29" s="24" t="s">
        <v>3</v>
      </c>
      <c r="B29" s="24"/>
      <c r="C29" s="24">
        <v>2010500</v>
      </c>
      <c r="D29" s="27" t="s">
        <v>152</v>
      </c>
      <c r="E29" s="25" t="s">
        <v>235</v>
      </c>
      <c r="F29" s="25" t="s">
        <v>28</v>
      </c>
      <c r="G29" s="162">
        <f>IF(F29="I",IFERROR(VLOOKUP(C29,'BG 2021'!A:H,8,FALSE),0),0)</f>
        <v>0</v>
      </c>
      <c r="H29" s="162">
        <f>IF(F29="I",IFERROR(VLOOKUP(C29,'BG 2021'!B:E,2,FALSE),0),0)</f>
        <v>0</v>
      </c>
    </row>
    <row r="30" spans="1:8" ht="12" customHeight="1">
      <c r="A30" s="24" t="s">
        <v>3</v>
      </c>
      <c r="B30" s="24" t="s">
        <v>96</v>
      </c>
      <c r="C30" s="24">
        <v>2010500003</v>
      </c>
      <c r="D30" s="27" t="s">
        <v>153</v>
      </c>
      <c r="E30" s="25" t="s">
        <v>235</v>
      </c>
      <c r="F30" s="25" t="s">
        <v>29</v>
      </c>
      <c r="G30" s="162">
        <f>IF(F30="I",IFERROR(VLOOKUP(C30,'BG 2021'!A:H,8,FALSE),0),0)</f>
        <v>-25074403.91</v>
      </c>
      <c r="H30" s="162">
        <f>IF(F30="I",IFERROR(VLOOKUP(C30,'BG 2021'!B:E,2,FALSE),0),0)</f>
        <v>0</v>
      </c>
    </row>
    <row r="31" spans="1:8" ht="12" customHeight="1">
      <c r="A31" s="24" t="s">
        <v>3</v>
      </c>
      <c r="B31" s="24"/>
      <c r="C31" s="24">
        <v>2010500007</v>
      </c>
      <c r="D31" s="27" t="s">
        <v>203</v>
      </c>
      <c r="E31" s="25" t="s">
        <v>235</v>
      </c>
      <c r="F31" s="25" t="s">
        <v>29</v>
      </c>
      <c r="G31" s="162">
        <f>IF(F31="I",IFERROR(VLOOKUP(C31,'BG 2021'!A:H,8,FALSE),0),0)</f>
        <v>0</v>
      </c>
      <c r="H31" s="162">
        <f>IF(F31="I",IFERROR(VLOOKUP(C31,'BG 2021'!B:E,2,FALSE),0),0)</f>
        <v>0</v>
      </c>
    </row>
    <row r="32" spans="1:8" ht="12" customHeight="1">
      <c r="A32" s="24" t="s">
        <v>5</v>
      </c>
      <c r="B32" s="24"/>
      <c r="C32" s="24">
        <v>3</v>
      </c>
      <c r="D32" s="27" t="s">
        <v>154</v>
      </c>
      <c r="E32" s="25" t="s">
        <v>235</v>
      </c>
      <c r="F32" s="25" t="s">
        <v>28</v>
      </c>
      <c r="G32" s="162">
        <f>IF(F32="I",IFERROR(VLOOKUP(C32,'BG 2021'!A:H,8,FALSE),0),0)</f>
        <v>0</v>
      </c>
      <c r="H32" s="162">
        <f>IF(F32="I",IFERROR(VLOOKUP(C32,'BG 2021'!B:E,2,FALSE),0),0)</f>
        <v>0</v>
      </c>
    </row>
    <row r="33" spans="1:8" ht="12" customHeight="1">
      <c r="A33" s="24" t="s">
        <v>5</v>
      </c>
      <c r="B33" s="24"/>
      <c r="C33" s="24">
        <v>301</v>
      </c>
      <c r="D33" s="27" t="s">
        <v>155</v>
      </c>
      <c r="E33" s="25" t="s">
        <v>235</v>
      </c>
      <c r="F33" s="25" t="s">
        <v>28</v>
      </c>
      <c r="G33" s="162">
        <f>IF(F33="I",IFERROR(VLOOKUP(C33,'BG 2021'!A:H,8,FALSE),0),0)</f>
        <v>0</v>
      </c>
      <c r="H33" s="162">
        <f>IF(F33="I",IFERROR(VLOOKUP(C33,'BG 2021'!B:E,2,FALSE),0),0)</f>
        <v>0</v>
      </c>
    </row>
    <row r="34" spans="1:8" ht="12" customHeight="1">
      <c r="A34" s="24" t="s">
        <v>5</v>
      </c>
      <c r="B34" s="24"/>
      <c r="C34" s="24">
        <v>30101</v>
      </c>
      <c r="D34" s="27" t="s">
        <v>49</v>
      </c>
      <c r="E34" s="25" t="s">
        <v>235</v>
      </c>
      <c r="F34" s="25" t="s">
        <v>29</v>
      </c>
      <c r="G34" s="162">
        <f>IF(F34="I",IFERROR(VLOOKUP(C34,'BG 2021'!A:H,8,FALSE),0),0)</f>
        <v>-28950998295</v>
      </c>
      <c r="H34" s="162">
        <f>IF(F34="I",IFERROR(VLOOKUP(C34,'BG 2021'!B:E,2,FALSE),0),0)</f>
        <v>0</v>
      </c>
    </row>
    <row r="35" spans="1:8" ht="12" customHeight="1">
      <c r="A35" s="24" t="s">
        <v>5</v>
      </c>
      <c r="B35" s="24"/>
      <c r="C35" s="24">
        <v>30102</v>
      </c>
      <c r="D35" s="27" t="s">
        <v>48</v>
      </c>
      <c r="E35" s="25" t="s">
        <v>235</v>
      </c>
      <c r="F35" s="25" t="s">
        <v>29</v>
      </c>
      <c r="G35" s="162">
        <f>IF(F35="I",IFERROR(VLOOKUP(C35,'BG 2021'!A:H,8,FALSE),0),0)</f>
        <v>1586505127.4200001</v>
      </c>
      <c r="H35" s="162">
        <f>IF(F35="I",IFERROR(VLOOKUP(C35,'BG 2021'!B:E,2,FALSE),0),0)</f>
        <v>0</v>
      </c>
    </row>
    <row r="36" spans="1:8" ht="12" customHeight="1">
      <c r="A36" s="24" t="s">
        <v>5</v>
      </c>
      <c r="B36" s="24"/>
      <c r="C36" s="24">
        <v>30103</v>
      </c>
      <c r="D36" s="27" t="s">
        <v>156</v>
      </c>
      <c r="E36" s="25" t="s">
        <v>235</v>
      </c>
      <c r="F36" s="25" t="s">
        <v>29</v>
      </c>
      <c r="G36" s="162">
        <f>IF(F36="I",IFERROR(VLOOKUP(C36,'BG 2021'!A:H,8,FALSE),0),0)</f>
        <v>-121744257.91</v>
      </c>
      <c r="H36" s="162">
        <f>IF(F36="I",IFERROR(VLOOKUP(C36,'BG 2021'!B:E,2,FALSE),0),0)</f>
        <v>0</v>
      </c>
    </row>
    <row r="37" spans="1:8" ht="12" customHeight="1">
      <c r="A37" s="24" t="s">
        <v>18</v>
      </c>
      <c r="B37" s="24"/>
      <c r="C37" s="24">
        <v>4</v>
      </c>
      <c r="D37" s="27" t="s">
        <v>157</v>
      </c>
      <c r="E37" s="25" t="s">
        <v>235</v>
      </c>
      <c r="F37" s="25" t="s">
        <v>28</v>
      </c>
      <c r="G37" s="162">
        <f>IF(F37="I",IFERROR(VLOOKUP(C37,'BG 2021'!A:H,8,FALSE),0),0)</f>
        <v>0</v>
      </c>
      <c r="H37" s="162">
        <f>IF(F37="I",IFERROR(VLOOKUP(C37,'BG 2021'!B:E,2,FALSE),0),0)</f>
        <v>0</v>
      </c>
    </row>
    <row r="38" spans="1:8" ht="12" customHeight="1">
      <c r="A38" s="24" t="s">
        <v>18</v>
      </c>
      <c r="B38" s="24"/>
      <c r="C38" s="24">
        <v>401</v>
      </c>
      <c r="D38" s="27" t="s">
        <v>157</v>
      </c>
      <c r="E38" s="25" t="s">
        <v>235</v>
      </c>
      <c r="F38" s="25" t="s">
        <v>28</v>
      </c>
      <c r="G38" s="162">
        <f>IF(F38="I",IFERROR(VLOOKUP(C38,'BG 2021'!A:H,8,FALSE),0),0)</f>
        <v>0</v>
      </c>
      <c r="H38" s="162">
        <f>IF(F38="I",IFERROR(VLOOKUP(C38,'BG 2021'!B:E,2,FALSE),0),0)</f>
        <v>0</v>
      </c>
    </row>
    <row r="39" spans="1:8" ht="12" customHeight="1">
      <c r="A39" s="24" t="s">
        <v>18</v>
      </c>
      <c r="B39" s="24"/>
      <c r="C39" s="24">
        <v>40101</v>
      </c>
      <c r="D39" s="27" t="s">
        <v>157</v>
      </c>
      <c r="E39" s="25" t="s">
        <v>235</v>
      </c>
      <c r="F39" s="25" t="s">
        <v>28</v>
      </c>
      <c r="G39" s="162">
        <f>IF(F39="I",IFERROR(VLOOKUP(C39,'BG 2021'!A:H,8,FALSE),0),0)</f>
        <v>0</v>
      </c>
      <c r="H39" s="162">
        <f>IF(F39="I",IFERROR(VLOOKUP(C39,'BG 2021'!B:E,2,FALSE),0),0)</f>
        <v>0</v>
      </c>
    </row>
    <row r="40" spans="1:8" ht="12" customHeight="1">
      <c r="A40" s="24" t="s">
        <v>18</v>
      </c>
      <c r="B40" s="24"/>
      <c r="C40" s="24">
        <v>4010101</v>
      </c>
      <c r="D40" s="27" t="s">
        <v>158</v>
      </c>
      <c r="E40" s="25" t="s">
        <v>235</v>
      </c>
      <c r="F40" s="25" t="s">
        <v>28</v>
      </c>
      <c r="G40" s="162">
        <f>IF(F40="I",IFERROR(VLOOKUP(C40,'BG 2021'!A:H,8,FALSE),0),0)</f>
        <v>0</v>
      </c>
      <c r="H40" s="162">
        <f>IF(F40="I",IFERROR(VLOOKUP(C40,'BG 2021'!B:E,2,FALSE),0),0)</f>
        <v>0</v>
      </c>
    </row>
    <row r="41" spans="1:8" ht="12" customHeight="1">
      <c r="A41" s="24" t="s">
        <v>18</v>
      </c>
      <c r="B41" s="24" t="s">
        <v>105</v>
      </c>
      <c r="C41" s="24">
        <v>4010101001</v>
      </c>
      <c r="D41" s="27" t="s">
        <v>213</v>
      </c>
      <c r="E41" s="25" t="s">
        <v>235</v>
      </c>
      <c r="F41" s="25" t="s">
        <v>29</v>
      </c>
      <c r="G41" s="162">
        <f>IF(F41="I",IFERROR(VLOOKUP(C41,'BG 2021'!A:H,8,FALSE),0),0)</f>
        <v>-20634450</v>
      </c>
      <c r="H41" s="162">
        <f>IF(F41="I",IFERROR(VLOOKUP(C41,'BG 2021'!B:E,2,FALSE),0),0)</f>
        <v>0</v>
      </c>
    </row>
    <row r="42" spans="1:8" ht="12" customHeight="1">
      <c r="A42" s="24" t="s">
        <v>18</v>
      </c>
      <c r="B42" s="24" t="s">
        <v>105</v>
      </c>
      <c r="C42" s="24">
        <v>4010101007</v>
      </c>
      <c r="D42" s="27" t="s">
        <v>159</v>
      </c>
      <c r="E42" s="25" t="s">
        <v>235</v>
      </c>
      <c r="F42" s="25" t="s">
        <v>29</v>
      </c>
      <c r="G42" s="162">
        <f>IF(F42="I",IFERROR(VLOOKUP(C42,'BG 2021'!A:H,8,FALSE),0),0)</f>
        <v>-34305404</v>
      </c>
      <c r="H42" s="162">
        <f>IF(F42="I",IFERROR(VLOOKUP(C42,'BG 2021'!B:E,2,FALSE),0),0)</f>
        <v>0</v>
      </c>
    </row>
    <row r="43" spans="1:8" ht="12" customHeight="1">
      <c r="A43" s="24" t="s">
        <v>18</v>
      </c>
      <c r="B43" s="24" t="s">
        <v>105</v>
      </c>
      <c r="C43" s="24">
        <v>4010101008</v>
      </c>
      <c r="D43" s="27" t="s">
        <v>214</v>
      </c>
      <c r="E43" s="25" t="s">
        <v>235</v>
      </c>
      <c r="F43" s="25" t="s">
        <v>29</v>
      </c>
      <c r="G43" s="162">
        <f>IF(F43="I",IFERROR(VLOOKUP(C43,'BG 2021'!A:H,8,FALSE),0),0)</f>
        <v>-105825781.64</v>
      </c>
      <c r="H43" s="162">
        <f>IF(F43="I",IFERROR(VLOOKUP(C43,'BG 2021'!B:E,2,FALSE),0),0)</f>
        <v>0</v>
      </c>
    </row>
    <row r="44" spans="1:8" ht="12" customHeight="1">
      <c r="A44" s="24" t="s">
        <v>18</v>
      </c>
      <c r="B44" s="24"/>
      <c r="C44" s="24">
        <v>4010105</v>
      </c>
      <c r="D44" s="27" t="s">
        <v>216</v>
      </c>
      <c r="E44" s="25" t="s">
        <v>235</v>
      </c>
      <c r="F44" s="25" t="s">
        <v>28</v>
      </c>
      <c r="G44" s="162">
        <f>IF(F44="I",IFERROR(VLOOKUP(C44,'BG 2021'!A:H,8,FALSE),0),0)</f>
        <v>0</v>
      </c>
      <c r="H44" s="162">
        <f>IF(F44="I",IFERROR(VLOOKUP(C44,'BG 2021'!B:E,2,FALSE),0),0)</f>
        <v>0</v>
      </c>
    </row>
    <row r="45" spans="1:8" ht="12" customHeight="1">
      <c r="A45" s="24" t="s">
        <v>18</v>
      </c>
      <c r="B45" s="24"/>
      <c r="C45" s="24">
        <v>4010105003</v>
      </c>
      <c r="D45" s="27" t="s">
        <v>217</v>
      </c>
      <c r="E45" s="25" t="s">
        <v>235</v>
      </c>
      <c r="F45" s="25" t="s">
        <v>29</v>
      </c>
      <c r="G45" s="162">
        <v>0</v>
      </c>
      <c r="H45" s="162">
        <f>IF(F45="I",IFERROR(VLOOKUP(C45,'BG 2021'!B:E,2,FALSE),0),0)</f>
        <v>0</v>
      </c>
    </row>
    <row r="46" spans="1:8" ht="12" customHeight="1">
      <c r="A46" s="24" t="s">
        <v>19</v>
      </c>
      <c r="B46" s="24"/>
      <c r="C46" s="24">
        <v>5</v>
      </c>
      <c r="D46" s="27" t="s">
        <v>12</v>
      </c>
      <c r="E46" s="25" t="s">
        <v>235</v>
      </c>
      <c r="F46" s="25" t="s">
        <v>28</v>
      </c>
      <c r="G46" s="162">
        <f>IF(F46="I",IFERROR(VLOOKUP(C46,'BG 2021'!A:H,8,FALSE),0),0)</f>
        <v>0</v>
      </c>
      <c r="H46" s="162">
        <f>IF(F46="I",IFERROR(VLOOKUP(C46,'BG 2021'!B:E,2,FALSE),0),0)</f>
        <v>0</v>
      </c>
    </row>
    <row r="47" spans="1:8" ht="12" customHeight="1">
      <c r="A47" s="24" t="s">
        <v>19</v>
      </c>
      <c r="B47" s="24"/>
      <c r="C47" s="24">
        <v>501</v>
      </c>
      <c r="D47" s="27" t="s">
        <v>160</v>
      </c>
      <c r="E47" s="25" t="s">
        <v>235</v>
      </c>
      <c r="F47" s="25" t="s">
        <v>28</v>
      </c>
      <c r="G47" s="162">
        <f>IF(F47="I",IFERROR(VLOOKUP(C47,'BG 2021'!A:H,8,FALSE),0),0)</f>
        <v>0</v>
      </c>
      <c r="H47" s="162">
        <f>IF(F47="I",IFERROR(VLOOKUP(C47,'BG 2021'!B:E,2,FALSE),0),0)</f>
        <v>0</v>
      </c>
    </row>
    <row r="48" spans="1:8" ht="12" customHeight="1">
      <c r="A48" s="24" t="s">
        <v>19</v>
      </c>
      <c r="B48" s="24"/>
      <c r="C48" s="24">
        <v>50101</v>
      </c>
      <c r="D48" s="27" t="s">
        <v>160</v>
      </c>
      <c r="E48" s="25" t="s">
        <v>235</v>
      </c>
      <c r="F48" s="25" t="s">
        <v>28</v>
      </c>
      <c r="G48" s="162">
        <f>IF(F48="I",IFERROR(VLOOKUP(C48,'BG 2021'!A:H,8,FALSE),0),0)</f>
        <v>0</v>
      </c>
      <c r="H48" s="162">
        <f>IF(F48="I",IFERROR(VLOOKUP(C48,'BG 2021'!B:E,2,FALSE),0),0)</f>
        <v>0</v>
      </c>
    </row>
    <row r="49" spans="1:8" ht="12" customHeight="1">
      <c r="A49" s="24" t="s">
        <v>19</v>
      </c>
      <c r="B49" s="24"/>
      <c r="C49" s="24">
        <v>5010100</v>
      </c>
      <c r="D49" s="27" t="s">
        <v>160</v>
      </c>
      <c r="E49" s="25" t="s">
        <v>235</v>
      </c>
      <c r="F49" s="25" t="s">
        <v>28</v>
      </c>
      <c r="G49" s="162">
        <f>IF(F49="I",IFERROR(VLOOKUP(C49,'BG 2021'!A:H,8,FALSE),0),0)</f>
        <v>0</v>
      </c>
      <c r="H49" s="162">
        <f>IF(F49="I",IFERROR(VLOOKUP(C49,'BG 2021'!B:E,2,FALSE),0),0)</f>
        <v>0</v>
      </c>
    </row>
    <row r="50" spans="1:8" ht="12" customHeight="1">
      <c r="A50" s="24" t="s">
        <v>19</v>
      </c>
      <c r="B50" s="24" t="s">
        <v>99</v>
      </c>
      <c r="C50" s="24">
        <v>5010100001</v>
      </c>
      <c r="D50" s="27" t="s">
        <v>223</v>
      </c>
      <c r="E50" s="25" t="s">
        <v>235</v>
      </c>
      <c r="F50" s="25" t="s">
        <v>29</v>
      </c>
      <c r="G50" s="162">
        <f>IF(F50="I",IFERROR(VLOOKUP(C50,'BG 2021'!A:H,8,FALSE),0),0)</f>
        <v>3940</v>
      </c>
      <c r="H50" s="162">
        <f>IF(F50="I",IFERROR(VLOOKUP(C50,'BG 2021'!B:E,2,FALSE),0),0)</f>
        <v>0</v>
      </c>
    </row>
    <row r="51" spans="1:8" ht="12" customHeight="1">
      <c r="A51" s="24" t="s">
        <v>19</v>
      </c>
      <c r="B51" s="24" t="s">
        <v>99</v>
      </c>
      <c r="C51" s="24">
        <v>5010100007</v>
      </c>
      <c r="D51" s="27" t="s">
        <v>161</v>
      </c>
      <c r="E51" s="25" t="s">
        <v>235</v>
      </c>
      <c r="F51" s="25" t="s">
        <v>29</v>
      </c>
      <c r="G51" s="162">
        <f>IF(F51="I",IFERROR(VLOOKUP(C51,'BG 2021'!A:H,8,FALSE),0),0)</f>
        <v>2230</v>
      </c>
      <c r="H51" s="162">
        <f>IF(F51="I",IFERROR(VLOOKUP(C51,'BG 2021'!B:E,2,FALSE),0),0)</f>
        <v>0</v>
      </c>
    </row>
    <row r="52" spans="1:8" ht="12" customHeight="1">
      <c r="A52" s="24" t="s">
        <v>19</v>
      </c>
      <c r="B52" s="24" t="s">
        <v>99</v>
      </c>
      <c r="C52" s="24">
        <v>5010100010</v>
      </c>
      <c r="D52" s="27" t="s">
        <v>224</v>
      </c>
      <c r="E52" s="25" t="s">
        <v>235</v>
      </c>
      <c r="F52" s="25" t="s">
        <v>29</v>
      </c>
      <c r="G52" s="162">
        <f>IF(F52="I",IFERROR(VLOOKUP(C52,'BG 2021'!A:H,8,FALSE),0),0)</f>
        <v>2367307.8199999998</v>
      </c>
      <c r="H52" s="162">
        <f>IF(F52="I",IFERROR(VLOOKUP(C52,'BG 2021'!B:E,2,FALSE),0),0)</f>
        <v>0</v>
      </c>
    </row>
    <row r="53" spans="1:8" ht="12" customHeight="1">
      <c r="A53" s="24" t="s">
        <v>19</v>
      </c>
      <c r="B53" s="24"/>
      <c r="C53" s="24">
        <v>50102</v>
      </c>
      <c r="D53" s="27" t="s">
        <v>162</v>
      </c>
      <c r="E53" s="25" t="s">
        <v>235</v>
      </c>
      <c r="F53" s="25" t="s">
        <v>28</v>
      </c>
      <c r="G53" s="162">
        <f>IF(F53="I",IFERROR(VLOOKUP(C53,'BG 2021'!A:H,8,FALSE),0),0)</f>
        <v>0</v>
      </c>
      <c r="H53" s="162">
        <f>IF(F53="I",IFERROR(VLOOKUP(C53,'BG 2021'!B:E,2,FALSE),0),0)</f>
        <v>0</v>
      </c>
    </row>
    <row r="54" spans="1:8" ht="12" customHeight="1">
      <c r="A54" s="24" t="s">
        <v>19</v>
      </c>
      <c r="B54" s="24"/>
      <c r="C54" s="24">
        <v>5010200</v>
      </c>
      <c r="D54" s="27" t="s">
        <v>162</v>
      </c>
      <c r="E54" s="25" t="s">
        <v>235</v>
      </c>
      <c r="F54" s="25" t="s">
        <v>28</v>
      </c>
      <c r="G54" s="162">
        <f>IF(F54="I",IFERROR(VLOOKUP(C54,'BG 2021'!A:H,8,FALSE),0),0)</f>
        <v>0</v>
      </c>
      <c r="H54" s="162">
        <f>IF(F54="I",IFERROR(VLOOKUP(C54,'BG 2021'!B:E,2,FALSE),0),0)</f>
        <v>0</v>
      </c>
    </row>
    <row r="55" spans="1:8" ht="12" customHeight="1">
      <c r="A55" s="24" t="s">
        <v>19</v>
      </c>
      <c r="B55" s="24"/>
      <c r="C55" s="24">
        <v>5010200007</v>
      </c>
      <c r="D55" s="27" t="s">
        <v>228</v>
      </c>
      <c r="E55" s="25" t="s">
        <v>235</v>
      </c>
      <c r="F55" s="25" t="s">
        <v>29</v>
      </c>
      <c r="G55" s="162">
        <v>0</v>
      </c>
      <c r="H55" s="162">
        <f>IF(F55="I",IFERROR(VLOOKUP(C55,'BG 2021'!B:E,2,FALSE),0),0)</f>
        <v>0</v>
      </c>
    </row>
    <row r="56" spans="1:8" ht="12" customHeight="1">
      <c r="A56" s="24" t="s">
        <v>19</v>
      </c>
      <c r="B56" s="24"/>
      <c r="C56" s="24">
        <v>5010201</v>
      </c>
      <c r="D56" s="27" t="s">
        <v>163</v>
      </c>
      <c r="E56" s="25" t="s">
        <v>235</v>
      </c>
      <c r="F56" s="25" t="s">
        <v>28</v>
      </c>
      <c r="G56" s="162">
        <f>IF(F56="I",IFERROR(VLOOKUP(C56,'BG 2021'!A:H,8,FALSE),0),0)</f>
        <v>0</v>
      </c>
      <c r="H56" s="162">
        <f>IF(F56="I",IFERROR(VLOOKUP(C56,'BG 2021'!B:E,2,FALSE),0),0)</f>
        <v>0</v>
      </c>
    </row>
    <row r="57" spans="1:8" ht="12" customHeight="1">
      <c r="A57" s="24" t="s">
        <v>19</v>
      </c>
      <c r="B57" s="24" t="s">
        <v>122</v>
      </c>
      <c r="C57" s="24">
        <v>5010201001</v>
      </c>
      <c r="D57" s="27" t="s">
        <v>164</v>
      </c>
      <c r="E57" s="25" t="s">
        <v>235</v>
      </c>
      <c r="F57" s="25" t="s">
        <v>29</v>
      </c>
      <c r="G57" s="162">
        <f>IF(F57="I",IFERROR(VLOOKUP(C57,'BG 2021'!A:H,8,FALSE),0),0)</f>
        <v>33255061.91</v>
      </c>
      <c r="H57" s="162">
        <f>IF(F57="I",IFERROR(VLOOKUP(C57,'BG 2021'!B:E,2,FALSE),0),0)</f>
        <v>0</v>
      </c>
    </row>
    <row r="58" spans="1:8" ht="12" customHeight="1">
      <c r="A58" s="24" t="s">
        <v>19</v>
      </c>
      <c r="B58" s="24"/>
      <c r="C58" s="24">
        <v>5010202</v>
      </c>
      <c r="D58" s="27" t="s">
        <v>231</v>
      </c>
      <c r="E58" s="25" t="s">
        <v>235</v>
      </c>
      <c r="F58" s="25" t="s">
        <v>28</v>
      </c>
      <c r="G58" s="162">
        <f>IF(F58="I",IFERROR(VLOOKUP(C58,'BG 2021'!A:H,8,FALSE),0),0)</f>
        <v>0</v>
      </c>
      <c r="H58" s="162">
        <f>IF(F58="I",IFERROR(VLOOKUP(C58,'BG 2021'!B:E,2,FALSE),0),0)</f>
        <v>0</v>
      </c>
    </row>
    <row r="59" spans="1:8" ht="12" customHeight="1">
      <c r="A59" s="24" t="s">
        <v>19</v>
      </c>
      <c r="B59" s="24" t="s">
        <v>99</v>
      </c>
      <c r="C59" s="24">
        <v>5010202002</v>
      </c>
      <c r="D59" s="27" t="s">
        <v>232</v>
      </c>
      <c r="E59" s="25" t="s">
        <v>235</v>
      </c>
      <c r="F59" s="25" t="s">
        <v>29</v>
      </c>
      <c r="G59" s="162">
        <f>IF(F59="I",IFERROR(VLOOKUP(C59,'BG 2021'!A:H,8,FALSE),0),0)</f>
        <v>3392838</v>
      </c>
      <c r="H59" s="162">
        <f>IF(F59="I",IFERROR(VLOOKUP(C59,'BG 2021'!B:E,2,FALSE),0),0)</f>
        <v>0</v>
      </c>
    </row>
    <row r="60" spans="1:8" ht="12" customHeight="1">
      <c r="A60" s="24" t="s">
        <v>19</v>
      </c>
      <c r="B60" s="24"/>
      <c r="C60" s="24">
        <v>580</v>
      </c>
      <c r="D60" s="27" t="s">
        <v>165</v>
      </c>
      <c r="E60" s="25" t="s">
        <v>235</v>
      </c>
      <c r="F60" s="25" t="s">
        <v>28</v>
      </c>
      <c r="G60" s="162">
        <f>IF(F60="I",IFERROR(VLOOKUP(C60,'BG 2021'!A:H,8,FALSE),0),0)</f>
        <v>0</v>
      </c>
      <c r="H60" s="162">
        <f>IF(F60="I",IFERROR(VLOOKUP(C60,'BG 2021'!B:E,2,FALSE),0),0)</f>
        <v>0</v>
      </c>
    </row>
    <row r="61" spans="1:8" ht="12" customHeight="1">
      <c r="A61" s="24" t="s">
        <v>19</v>
      </c>
      <c r="B61" s="24"/>
      <c r="C61" s="24">
        <v>58001</v>
      </c>
      <c r="D61" s="27" t="s">
        <v>165</v>
      </c>
      <c r="E61" s="25" t="s">
        <v>235</v>
      </c>
      <c r="F61" s="25" t="s">
        <v>29</v>
      </c>
      <c r="G61" s="162">
        <v>0</v>
      </c>
      <c r="H61" s="162">
        <f>IF(F61="I",IFERROR(VLOOKUP(C61,'BG 2021'!B:E,2,FALSE),0),0)</f>
        <v>0</v>
      </c>
    </row>
    <row r="62" spans="1:8">
      <c r="G62" s="163"/>
      <c r="H62" s="163"/>
    </row>
    <row r="63" spans="1:8">
      <c r="F63" s="8" t="s">
        <v>2</v>
      </c>
      <c r="G63" s="164">
        <f>SUMIF(A:A,F63,G:G)</f>
        <v>27513976826.400002</v>
      </c>
      <c r="H63" s="164">
        <f>SUMIF(B:B,#REF!,H:H)</f>
        <v>0</v>
      </c>
    </row>
    <row r="64" spans="1:8">
      <c r="F64" s="8" t="s">
        <v>3</v>
      </c>
      <c r="G64" s="164">
        <f>SUMIF(A:A,F64,G:G)</f>
        <v>-27739400.91</v>
      </c>
      <c r="H64" s="164">
        <f>SUMIF(B:B,#REF!,H:H)</f>
        <v>0</v>
      </c>
    </row>
    <row r="65" spans="6:8">
      <c r="F65" s="8" t="s">
        <v>5</v>
      </c>
      <c r="G65" s="164">
        <f>SUMIF(A:A,F65,G:G)</f>
        <v>-27486237425.490002</v>
      </c>
      <c r="H65" s="164">
        <f>SUMIF(B:B,#REF!,H:H)</f>
        <v>0</v>
      </c>
    </row>
    <row r="66" spans="6:8">
      <c r="F66" s="9" t="s">
        <v>20</v>
      </c>
      <c r="G66" s="165">
        <f>+G63+G64+G65</f>
        <v>0</v>
      </c>
      <c r="H66" s="165">
        <f>+H63-H64-H65</f>
        <v>0</v>
      </c>
    </row>
    <row r="67" spans="6:8">
      <c r="F67" s="8" t="s">
        <v>18</v>
      </c>
      <c r="G67" s="164">
        <f>SUMIF(A:A,F67,G:G)</f>
        <v>-160765635.63999999</v>
      </c>
      <c r="H67" s="164">
        <f>SUMIF(B:B,#REF!,H:H)</f>
        <v>0</v>
      </c>
    </row>
    <row r="68" spans="6:8">
      <c r="F68" s="8" t="s">
        <v>19</v>
      </c>
      <c r="G68" s="164">
        <f>SUMIF(A:A,F68,G:G)</f>
        <v>39021377.729999997</v>
      </c>
      <c r="H68" s="164">
        <f>SUMIF(B:B,#REF!,H:H)</f>
        <v>0</v>
      </c>
    </row>
    <row r="69" spans="6:8">
      <c r="F69" s="9" t="s">
        <v>20</v>
      </c>
      <c r="G69" s="165">
        <f>+G67+G68-'BG 2021'!H41</f>
        <v>0</v>
      </c>
      <c r="H69" s="165">
        <f>+H67+H68</f>
        <v>0</v>
      </c>
    </row>
    <row r="76" spans="6:8">
      <c r="G76" s="28"/>
    </row>
  </sheetData>
  <autoFilter ref="A4:H61" xr:uid="{7A4BF0E0-2780-4E2B-8602-04B77CB1CE3C}"/>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8EB8E-E0F6-409F-A17F-E7656ABA4F16}">
  <sheetPr>
    <tabColor rgb="FF003366"/>
    <pageSetUpPr fitToPage="1"/>
  </sheetPr>
  <dimension ref="A1:N45"/>
  <sheetViews>
    <sheetView showGridLines="0" topLeftCell="B1" zoomScale="90" zoomScaleNormal="90" zoomScaleSheetLayoutView="100" workbookViewId="0">
      <pane ySplit="7" topLeftCell="A28" activePane="bottomLeft" state="frozen"/>
      <selection pane="bottomLeft" sqref="A1:XFD1048576"/>
    </sheetView>
  </sheetViews>
  <sheetFormatPr baseColWidth="10" defaultColWidth="9.36328125" defaultRowHeight="12.5"/>
  <cols>
    <col min="1" max="1" width="4.36328125" style="91" customWidth="1"/>
    <col min="2" max="2" width="46.453125" style="91" customWidth="1"/>
    <col min="3" max="3" width="20.453125" style="91" customWidth="1"/>
    <col min="4" max="4" width="23.81640625" style="91" customWidth="1"/>
    <col min="5" max="5" width="23.1796875" style="91" customWidth="1"/>
    <col min="6" max="6" width="17.1796875" style="91" customWidth="1"/>
    <col min="7" max="7" width="17.81640625" style="91" bestFit="1" customWidth="1"/>
    <col min="8" max="8" width="20.453125" style="91" customWidth="1"/>
    <col min="9" max="9" width="22.36328125" style="91" bestFit="1" customWidth="1"/>
    <col min="10" max="10" width="15.81640625" style="134" customWidth="1"/>
    <col min="11" max="11" width="17.453125" style="91" bestFit="1" customWidth="1"/>
    <col min="12" max="12" width="19.81640625" style="91" customWidth="1"/>
    <col min="13" max="13" width="17.453125" style="91" customWidth="1"/>
    <col min="14" max="14" width="15.81640625" style="91" bestFit="1" customWidth="1"/>
    <col min="15" max="15" width="19.1796875" style="91" customWidth="1"/>
    <col min="16" max="16" width="16.81640625" style="91" customWidth="1"/>
    <col min="17" max="17" width="18" style="91" customWidth="1"/>
    <col min="18" max="16384" width="9.36328125" style="91"/>
  </cols>
  <sheetData>
    <row r="1" spans="1:14" s="200" customFormat="1" ht="13">
      <c r="D1" s="201"/>
    </row>
    <row r="2" spans="1:14" s="200" customFormat="1" ht="13">
      <c r="D2" s="201"/>
    </row>
    <row r="3" spans="1:14" s="200" customFormat="1" ht="13">
      <c r="D3" s="201"/>
    </row>
    <row r="4" spans="1:14" s="202" customFormat="1" ht="13.5" thickBot="1">
      <c r="D4" s="203"/>
    </row>
    <row r="5" spans="1:14" s="81" customFormat="1" ht="13" thickTop="1">
      <c r="I5" s="79" t="s">
        <v>92</v>
      </c>
    </row>
    <row r="6" spans="1:14" s="124" customFormat="1" ht="13.75" customHeight="1">
      <c r="B6" s="358" t="s">
        <v>264</v>
      </c>
      <c r="C6" s="130"/>
      <c r="D6" s="129"/>
      <c r="E6" s="129"/>
      <c r="F6" s="129"/>
      <c r="G6" s="129"/>
      <c r="H6" s="129"/>
      <c r="I6" s="128"/>
      <c r="J6" s="128"/>
      <c r="K6" s="128"/>
      <c r="L6" s="128"/>
      <c r="M6" s="128"/>
      <c r="N6" s="128"/>
    </row>
    <row r="7" spans="1:14" s="124" customFormat="1" ht="21.75" customHeight="1">
      <c r="B7" s="358" t="s">
        <v>315</v>
      </c>
      <c r="C7" s="130"/>
      <c r="D7" s="129"/>
      <c r="E7" s="129"/>
      <c r="F7" s="129"/>
      <c r="G7" s="129"/>
      <c r="H7" s="129"/>
      <c r="I7" s="128"/>
      <c r="J7" s="128"/>
      <c r="K7" s="128"/>
      <c r="L7" s="128"/>
      <c r="M7" s="128"/>
      <c r="N7" s="128"/>
    </row>
    <row r="10" spans="1:14" ht="13">
      <c r="A10" s="92"/>
      <c r="B10" s="133" t="s">
        <v>85</v>
      </c>
      <c r="C10" s="133"/>
    </row>
    <row r="11" spans="1:14">
      <c r="A11" s="92"/>
      <c r="E11" s="96"/>
    </row>
    <row r="12" spans="1:14" ht="13">
      <c r="A12" s="92"/>
      <c r="B12" s="418" t="s">
        <v>17</v>
      </c>
      <c r="C12" s="419"/>
      <c r="D12" s="204">
        <v>45291</v>
      </c>
      <c r="E12" s="204">
        <v>44926</v>
      </c>
    </row>
    <row r="13" spans="1:14">
      <c r="A13" s="92"/>
      <c r="B13" s="196" t="s">
        <v>254</v>
      </c>
      <c r="C13" s="197"/>
      <c r="D13" s="321">
        <v>-2083.0300000000002</v>
      </c>
      <c r="E13" s="143">
        <v>0</v>
      </c>
    </row>
    <row r="14" spans="1:14" ht="13">
      <c r="A14" s="92"/>
      <c r="B14" s="87" t="s">
        <v>9</v>
      </c>
      <c r="C14" s="135"/>
      <c r="D14" s="322">
        <v>-2083.0300000000002</v>
      </c>
      <c r="E14" s="179">
        <v>0</v>
      </c>
    </row>
    <row r="15" spans="1:14" ht="13">
      <c r="A15" s="92"/>
      <c r="B15" s="80"/>
      <c r="C15" s="80"/>
      <c r="D15" s="198"/>
    </row>
    <row r="16" spans="1:14" ht="13">
      <c r="A16" s="92"/>
      <c r="B16" s="133" t="s">
        <v>86</v>
      </c>
      <c r="C16" s="133"/>
    </row>
    <row r="17" spans="1:10">
      <c r="A17" s="92"/>
      <c r="B17" s="91" t="s">
        <v>255</v>
      </c>
      <c r="E17" s="96"/>
    </row>
    <row r="18" spans="1:10">
      <c r="A18" s="92"/>
      <c r="E18" s="96"/>
    </row>
    <row r="19" spans="1:10" ht="26">
      <c r="A19" s="92"/>
      <c r="B19" s="418" t="s">
        <v>53</v>
      </c>
      <c r="C19" s="419"/>
      <c r="D19" s="204" t="s">
        <v>54</v>
      </c>
      <c r="E19" s="204" t="s">
        <v>169</v>
      </c>
      <c r="F19" s="204" t="s">
        <v>170</v>
      </c>
    </row>
    <row r="20" spans="1:10" s="133" customFormat="1" ht="13">
      <c r="A20" s="136"/>
      <c r="B20" s="137" t="s">
        <v>55</v>
      </c>
      <c r="C20" s="138"/>
      <c r="D20" s="139"/>
      <c r="E20" s="139"/>
      <c r="F20" s="140"/>
      <c r="J20" s="141"/>
    </row>
    <row r="21" spans="1:10">
      <c r="A21" s="92"/>
      <c r="B21" s="196" t="s">
        <v>56</v>
      </c>
      <c r="C21" s="197"/>
      <c r="D21" s="142">
        <v>0</v>
      </c>
      <c r="E21" s="143">
        <v>0</v>
      </c>
      <c r="F21" s="144">
        <v>0</v>
      </c>
    </row>
    <row r="22" spans="1:10">
      <c r="A22" s="92"/>
      <c r="B22" s="196" t="s">
        <v>57</v>
      </c>
      <c r="C22" s="197"/>
      <c r="D22" s="142">
        <v>0</v>
      </c>
      <c r="E22" s="143">
        <v>0</v>
      </c>
      <c r="F22" s="144">
        <v>0</v>
      </c>
    </row>
    <row r="23" spans="1:10">
      <c r="A23" s="92"/>
      <c r="B23" s="196" t="s">
        <v>58</v>
      </c>
      <c r="C23" s="197"/>
      <c r="D23" s="142">
        <v>0</v>
      </c>
      <c r="E23" s="143">
        <v>0</v>
      </c>
      <c r="F23" s="144">
        <v>0</v>
      </c>
    </row>
    <row r="24" spans="1:10" s="133" customFormat="1" ht="13">
      <c r="A24" s="136"/>
      <c r="B24" s="137" t="s">
        <v>59</v>
      </c>
      <c r="C24" s="138"/>
      <c r="D24" s="145"/>
      <c r="E24" s="146"/>
      <c r="F24" s="147"/>
      <c r="J24" s="141"/>
    </row>
    <row r="25" spans="1:10">
      <c r="A25" s="92"/>
      <c r="B25" s="196" t="s">
        <v>60</v>
      </c>
      <c r="C25" s="197"/>
      <c r="D25" s="142">
        <v>0</v>
      </c>
      <c r="E25" s="143">
        <v>0</v>
      </c>
      <c r="F25" s="144">
        <v>0</v>
      </c>
    </row>
    <row r="26" spans="1:10">
      <c r="A26" s="92"/>
      <c r="B26" s="196" t="s">
        <v>61</v>
      </c>
      <c r="C26" s="197"/>
      <c r="D26" s="142">
        <v>0</v>
      </c>
      <c r="E26" s="143">
        <v>0</v>
      </c>
      <c r="F26" s="144">
        <v>0</v>
      </c>
    </row>
    <row r="27" spans="1:10">
      <c r="A27" s="92"/>
      <c r="B27" s="196" t="s">
        <v>62</v>
      </c>
      <c r="C27" s="197"/>
      <c r="D27" s="142">
        <v>0</v>
      </c>
      <c r="E27" s="143">
        <v>0</v>
      </c>
      <c r="F27" s="144">
        <v>0</v>
      </c>
    </row>
    <row r="28" spans="1:10" s="133" customFormat="1" ht="13">
      <c r="A28" s="136"/>
      <c r="B28" s="137" t="s">
        <v>63</v>
      </c>
      <c r="C28" s="138"/>
      <c r="D28" s="145"/>
      <c r="E28" s="139"/>
      <c r="F28" s="147"/>
      <c r="J28" s="141"/>
    </row>
    <row r="29" spans="1:10">
      <c r="A29" s="92"/>
      <c r="B29" s="196" t="s">
        <v>64</v>
      </c>
      <c r="C29" s="197"/>
      <c r="D29" s="142">
        <v>0</v>
      </c>
      <c r="E29" s="143">
        <v>0</v>
      </c>
      <c r="F29" s="144">
        <v>0</v>
      </c>
    </row>
    <row r="30" spans="1:10">
      <c r="A30" s="92"/>
      <c r="B30" s="196" t="s">
        <v>65</v>
      </c>
      <c r="C30" s="197"/>
      <c r="D30" s="142">
        <v>0</v>
      </c>
      <c r="E30" s="143">
        <v>0</v>
      </c>
      <c r="F30" s="144">
        <v>0</v>
      </c>
    </row>
    <row r="31" spans="1:10">
      <c r="A31" s="92"/>
      <c r="B31" s="196" t="s">
        <v>66</v>
      </c>
      <c r="C31" s="197"/>
      <c r="D31" s="142">
        <v>0</v>
      </c>
      <c r="E31" s="143">
        <v>0</v>
      </c>
      <c r="F31" s="144">
        <v>0</v>
      </c>
    </row>
    <row r="32" spans="1:10" s="133" customFormat="1" ht="13">
      <c r="A32" s="136"/>
      <c r="B32" s="137" t="s">
        <v>67</v>
      </c>
      <c r="C32" s="138"/>
      <c r="D32" s="139"/>
      <c r="E32" s="139"/>
      <c r="F32" s="147"/>
      <c r="J32" s="141"/>
    </row>
    <row r="33" spans="1:6">
      <c r="A33" s="92"/>
      <c r="B33" s="196" t="s">
        <v>68</v>
      </c>
      <c r="C33" s="197"/>
      <c r="D33" s="323">
        <v>1002.44</v>
      </c>
      <c r="E33" s="323">
        <v>101107.51</v>
      </c>
      <c r="F33" s="144">
        <v>2</v>
      </c>
    </row>
    <row r="34" spans="1:6">
      <c r="A34" s="92"/>
      <c r="B34" s="196" t="s">
        <v>69</v>
      </c>
      <c r="C34" s="197"/>
      <c r="D34" s="323">
        <v>1006.37</v>
      </c>
      <c r="E34" s="323">
        <v>1577807.79</v>
      </c>
      <c r="F34" s="144">
        <v>9</v>
      </c>
    </row>
    <row r="35" spans="1:6">
      <c r="A35" s="92"/>
      <c r="B35" s="196" t="s">
        <v>70</v>
      </c>
      <c r="C35" s="197"/>
      <c r="D35" s="323">
        <v>1010.84</v>
      </c>
      <c r="E35" s="323">
        <v>1666045.02</v>
      </c>
      <c r="F35" s="144">
        <v>10</v>
      </c>
    </row>
    <row r="36" spans="1:6" ht="15" customHeight="1">
      <c r="A36" s="92"/>
      <c r="E36" s="96"/>
    </row>
    <row r="37" spans="1:6" ht="15" customHeight="1">
      <c r="A37" s="92"/>
      <c r="E37" s="96"/>
    </row>
    <row r="38" spans="1:6" ht="13">
      <c r="A38" s="92"/>
      <c r="B38" s="133" t="s">
        <v>84</v>
      </c>
      <c r="C38" s="133"/>
      <c r="E38" s="96"/>
    </row>
    <row r="39" spans="1:6" ht="13">
      <c r="A39" s="92"/>
      <c r="B39" s="133"/>
      <c r="C39" s="133"/>
      <c r="E39" s="96"/>
    </row>
    <row r="40" spans="1:6" ht="13">
      <c r="A40" s="92"/>
      <c r="B40" s="133" t="s">
        <v>71</v>
      </c>
      <c r="C40" s="133"/>
    </row>
    <row r="41" spans="1:6">
      <c r="A41" s="92"/>
      <c r="B41" s="91" t="s">
        <v>370</v>
      </c>
    </row>
    <row r="42" spans="1:6" ht="13">
      <c r="A42" s="92"/>
      <c r="B42" s="91" t="s">
        <v>371</v>
      </c>
      <c r="C42" s="133"/>
    </row>
    <row r="43" spans="1:6" ht="15">
      <c r="A43" s="92"/>
      <c r="B43" s="324" t="s">
        <v>17</v>
      </c>
      <c r="C43" s="325">
        <v>45291</v>
      </c>
      <c r="E43" s="199"/>
    </row>
    <row r="44" spans="1:6">
      <c r="B44" s="326" t="s">
        <v>369</v>
      </c>
      <c r="C44" s="327">
        <v>8805.9699999999993</v>
      </c>
    </row>
    <row r="45" spans="1:6" ht="13">
      <c r="B45" s="328" t="s">
        <v>8</v>
      </c>
      <c r="C45" s="329">
        <v>8805.9699999999993</v>
      </c>
    </row>
  </sheetData>
  <mergeCells count="2">
    <mergeCell ref="B12:C12"/>
    <mergeCell ref="B19:C19"/>
  </mergeCells>
  <hyperlinks>
    <hyperlink ref="I5" location="INDICE!A1" display="Índice" xr:uid="{31F670CA-F353-4BC6-8117-F2A906C5BE12}"/>
  </hyperlinks>
  <pageMargins left="0.25" right="0.25" top="0.75" bottom="0.75" header="0.3" footer="0.3"/>
  <pageSetup paperSize="9" scale="6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16298-1850-402E-8ACD-AB2CDF22E95D}">
  <sheetPr>
    <tabColor rgb="FF003366"/>
    <pageSetUpPr fitToPage="1"/>
  </sheetPr>
  <dimension ref="A1:N30"/>
  <sheetViews>
    <sheetView showGridLines="0" zoomScaleNormal="100" zoomScaleSheetLayoutView="100" workbookViewId="0">
      <pane ySplit="7" topLeftCell="A8" activePane="bottomLeft" state="frozen"/>
      <selection pane="bottomLeft" sqref="A1:XFD1048576"/>
    </sheetView>
  </sheetViews>
  <sheetFormatPr baseColWidth="10" defaultColWidth="9.36328125" defaultRowHeight="12.5"/>
  <cols>
    <col min="1" max="1" width="4.36328125" style="91" customWidth="1"/>
    <col min="2" max="2" width="46.453125" style="91" customWidth="1"/>
    <col min="3" max="3" width="15.1796875" style="91" customWidth="1"/>
    <col min="4" max="4" width="23.81640625" style="91" customWidth="1"/>
    <col min="5" max="5" width="23.1796875" style="91" customWidth="1"/>
    <col min="6" max="6" width="17.1796875" style="91" customWidth="1"/>
    <col min="7" max="7" width="17.81640625" style="91" bestFit="1" customWidth="1"/>
    <col min="8" max="8" width="20.453125" style="91" customWidth="1"/>
    <col min="9" max="9" width="22.36328125" style="91" bestFit="1" customWidth="1"/>
    <col min="10" max="10" width="15.81640625" style="134" customWidth="1"/>
    <col min="11" max="11" width="17.453125" style="91" bestFit="1" customWidth="1"/>
    <col min="12" max="12" width="19.81640625" style="91" customWidth="1"/>
    <col min="13" max="13" width="17.453125" style="91" customWidth="1"/>
    <col min="14" max="14" width="15.81640625" style="91" bestFit="1" customWidth="1"/>
    <col min="15" max="15" width="19.1796875" style="91" customWidth="1"/>
    <col min="16" max="16" width="16.81640625" style="91" customWidth="1"/>
    <col min="17" max="17" width="18" style="91" customWidth="1"/>
    <col min="18" max="16384" width="9.36328125" style="91"/>
  </cols>
  <sheetData>
    <row r="1" spans="1:14" s="200" customFormat="1" ht="13">
      <c r="D1" s="201"/>
    </row>
    <row r="2" spans="1:14" s="200" customFormat="1" ht="13">
      <c r="D2" s="201"/>
    </row>
    <row r="3" spans="1:14" s="200" customFormat="1" ht="13">
      <c r="D3" s="201"/>
    </row>
    <row r="4" spans="1:14" s="202" customFormat="1" ht="13.5" thickBot="1">
      <c r="D4" s="203"/>
    </row>
    <row r="5" spans="1:14" s="81" customFormat="1" ht="13" thickTop="1">
      <c r="I5" s="79" t="s">
        <v>92</v>
      </c>
    </row>
    <row r="6" spans="1:14" s="81" customFormat="1" ht="13.75" customHeight="1">
      <c r="B6" s="73" t="s">
        <v>264</v>
      </c>
      <c r="C6" s="360"/>
      <c r="D6" s="359"/>
      <c r="E6" s="359"/>
      <c r="F6" s="359"/>
      <c r="G6" s="359"/>
      <c r="H6" s="359"/>
      <c r="I6" s="105"/>
      <c r="J6" s="105"/>
      <c r="K6" s="105"/>
      <c r="L6" s="105"/>
      <c r="M6" s="105"/>
      <c r="N6" s="105"/>
    </row>
    <row r="7" spans="1:14" s="81" customFormat="1" ht="21.75" customHeight="1">
      <c r="B7" s="73" t="s">
        <v>315</v>
      </c>
      <c r="C7" s="360"/>
      <c r="D7" s="359"/>
      <c r="E7" s="359"/>
      <c r="F7" s="359"/>
      <c r="G7" s="359"/>
      <c r="H7" s="359"/>
      <c r="I7" s="105"/>
      <c r="J7" s="105"/>
      <c r="K7" s="105"/>
      <c r="L7" s="105"/>
      <c r="M7" s="105"/>
      <c r="N7" s="105"/>
    </row>
    <row r="10" spans="1:14" s="363" customFormat="1" ht="13">
      <c r="A10" s="361"/>
      <c r="B10" s="133" t="s">
        <v>256</v>
      </c>
      <c r="C10" s="133"/>
      <c r="D10" s="362"/>
      <c r="J10" s="364"/>
      <c r="L10" s="365"/>
    </row>
    <row r="11" spans="1:14" ht="13">
      <c r="A11" s="92"/>
      <c r="B11" s="91" t="s">
        <v>318</v>
      </c>
      <c r="E11" s="131"/>
      <c r="F11" s="81"/>
    </row>
    <row r="12" spans="1:14" ht="13">
      <c r="A12" s="92"/>
      <c r="E12" s="131"/>
      <c r="F12" s="81"/>
    </row>
    <row r="13" spans="1:14" s="363" customFormat="1" ht="13">
      <c r="A13" s="361"/>
      <c r="B13" s="133"/>
      <c r="C13" s="133"/>
      <c r="D13" s="362"/>
      <c r="J13" s="364"/>
      <c r="L13" s="365"/>
    </row>
    <row r="14" spans="1:14" s="363" customFormat="1" ht="13">
      <c r="A14" s="361"/>
      <c r="B14" s="133" t="s">
        <v>257</v>
      </c>
      <c r="C14" s="133"/>
      <c r="D14" s="362"/>
      <c r="J14" s="364"/>
    </row>
    <row r="15" spans="1:14" ht="13">
      <c r="A15" s="92"/>
      <c r="B15" s="91" t="s">
        <v>374</v>
      </c>
      <c r="E15" s="131"/>
      <c r="F15" s="81"/>
      <c r="I15" s="134"/>
      <c r="J15" s="91"/>
    </row>
    <row r="16" spans="1:14" ht="13">
      <c r="A16" s="92"/>
      <c r="B16" s="132"/>
      <c r="C16" s="132"/>
      <c r="E16" s="362"/>
      <c r="F16" s="81"/>
    </row>
    <row r="17" spans="1:10" ht="13">
      <c r="A17" s="92"/>
      <c r="B17" s="328" t="s">
        <v>17</v>
      </c>
      <c r="C17" s="366">
        <v>45291</v>
      </c>
      <c r="E17" s="362"/>
      <c r="F17" s="81"/>
    </row>
    <row r="18" spans="1:10">
      <c r="A18" s="92"/>
      <c r="B18" s="326" t="s">
        <v>321</v>
      </c>
      <c r="C18" s="327">
        <v>1534.11</v>
      </c>
      <c r="E18" s="362"/>
      <c r="F18" s="81"/>
    </row>
    <row r="19" spans="1:10" ht="13">
      <c r="A19" s="92"/>
      <c r="B19" s="328" t="s">
        <v>8</v>
      </c>
      <c r="C19" s="329">
        <v>1534.11</v>
      </c>
      <c r="E19" s="362"/>
      <c r="F19" s="81"/>
    </row>
    <row r="20" spans="1:10" ht="13">
      <c r="A20" s="92"/>
      <c r="B20" s="132"/>
      <c r="C20" s="132"/>
      <c r="E20" s="362"/>
      <c r="F20" s="81"/>
    </row>
    <row r="21" spans="1:10" s="363" customFormat="1" ht="13">
      <c r="A21" s="361"/>
      <c r="B21" s="133" t="s">
        <v>258</v>
      </c>
      <c r="C21" s="133"/>
      <c r="D21" s="362"/>
      <c r="J21" s="364"/>
    </row>
    <row r="22" spans="1:10" ht="13">
      <c r="A22" s="92"/>
      <c r="B22" s="91" t="s">
        <v>375</v>
      </c>
      <c r="E22" s="131"/>
      <c r="F22" s="81"/>
    </row>
    <row r="23" spans="1:10" ht="13">
      <c r="A23" s="92"/>
      <c r="E23" s="131"/>
      <c r="F23" s="81"/>
    </row>
    <row r="24" spans="1:10" ht="13">
      <c r="A24" s="92"/>
      <c r="B24" s="328" t="s">
        <v>17</v>
      </c>
      <c r="C24" s="366">
        <v>45291</v>
      </c>
      <c r="E24" s="131"/>
      <c r="F24" s="81"/>
    </row>
    <row r="25" spans="1:10" ht="13">
      <c r="A25" s="92"/>
      <c r="B25" s="326" t="s">
        <v>322</v>
      </c>
      <c r="C25" s="327">
        <v>10963.429999999997</v>
      </c>
      <c r="E25" s="131"/>
      <c r="F25" s="81"/>
    </row>
    <row r="26" spans="1:10" ht="13">
      <c r="A26" s="92"/>
      <c r="B26" s="328" t="s">
        <v>8</v>
      </c>
      <c r="C26" s="329">
        <v>10963.429999999997</v>
      </c>
      <c r="E26" s="362"/>
      <c r="F26" s="81"/>
    </row>
    <row r="29" spans="1:10" ht="13">
      <c r="A29" s="92"/>
      <c r="B29" s="133"/>
      <c r="C29" s="132"/>
      <c r="E29" s="362"/>
      <c r="F29" s="81"/>
    </row>
    <row r="30" spans="1:10" ht="13">
      <c r="A30" s="92"/>
      <c r="E30" s="131"/>
    </row>
  </sheetData>
  <hyperlinks>
    <hyperlink ref="I5" location="INDICE!A1" display="Índice" xr:uid="{D225A32B-61B6-468E-A411-6B550F621041}"/>
  </hyperlinks>
  <pageMargins left="0.25" right="0.25" top="0.75" bottom="0.75" header="0.3" footer="0.3"/>
  <pageSetup paperSize="9" scale="49"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2EB29-7E73-4102-A442-3177ABDC832B}">
  <sheetPr>
    <tabColor theme="8" tint="-0.499984740745262"/>
    <pageSetUpPr fitToPage="1"/>
  </sheetPr>
  <dimension ref="A1:N27"/>
  <sheetViews>
    <sheetView showGridLines="0" zoomScale="90" zoomScaleNormal="90" zoomScaleSheetLayoutView="100" workbookViewId="0">
      <pane ySplit="7" topLeftCell="A8" activePane="bottomLeft" state="frozen"/>
      <selection pane="bottomLeft" activeCell="E23" sqref="E23"/>
    </sheetView>
  </sheetViews>
  <sheetFormatPr baseColWidth="10" defaultColWidth="9.36328125" defaultRowHeight="12.5"/>
  <cols>
    <col min="1" max="1" width="4.36328125" style="91" customWidth="1"/>
    <col min="2" max="2" width="46.453125" style="91" customWidth="1"/>
    <col min="3" max="3" width="20.453125" style="91" customWidth="1"/>
    <col min="4" max="4" width="23.81640625" style="91" customWidth="1"/>
    <col min="5" max="5" width="23.1796875" style="91" customWidth="1"/>
    <col min="6" max="6" width="17.1796875" style="91" customWidth="1"/>
    <col min="7" max="7" width="17.81640625" style="91" bestFit="1" customWidth="1"/>
    <col min="8" max="8" width="20.453125" style="91" customWidth="1"/>
    <col min="9" max="9" width="22.36328125" style="91" bestFit="1" customWidth="1"/>
    <col min="10" max="10" width="15.81640625" style="134" customWidth="1"/>
    <col min="11" max="11" width="17.453125" style="91" bestFit="1" customWidth="1"/>
    <col min="12" max="12" width="19.81640625" style="91" customWidth="1"/>
    <col min="13" max="13" width="17.453125" style="91" customWidth="1"/>
    <col min="14" max="14" width="15.81640625" style="91" bestFit="1" customWidth="1"/>
    <col min="15" max="15" width="19.1796875" style="91" customWidth="1"/>
    <col min="16" max="16" width="16.81640625" style="91" customWidth="1"/>
    <col min="17" max="17" width="18" style="91" customWidth="1"/>
    <col min="18" max="16384" width="9.36328125" style="91"/>
  </cols>
  <sheetData>
    <row r="1" spans="1:14" s="81" customFormat="1" ht="13">
      <c r="D1" s="85"/>
    </row>
    <row r="2" spans="1:14" s="81" customFormat="1" ht="13">
      <c r="D2" s="85"/>
    </row>
    <row r="3" spans="1:14" s="81" customFormat="1" ht="13">
      <c r="D3" s="85"/>
    </row>
    <row r="4" spans="1:14" s="183" customFormat="1" ht="13.5" thickBot="1">
      <c r="D4" s="184"/>
    </row>
    <row r="5" spans="1:14" s="81" customFormat="1" ht="13" thickTop="1">
      <c r="H5" s="79" t="s">
        <v>92</v>
      </c>
    </row>
    <row r="6" spans="1:14" s="124" customFormat="1" ht="13.75" customHeight="1">
      <c r="B6" s="127"/>
      <c r="C6" s="421" t="s">
        <v>264</v>
      </c>
      <c r="D6" s="422"/>
      <c r="E6" s="422"/>
      <c r="F6" s="422"/>
      <c r="G6" s="129"/>
      <c r="H6" s="129"/>
      <c r="I6" s="128"/>
      <c r="J6" s="128"/>
      <c r="K6" s="128"/>
      <c r="L6" s="128"/>
      <c r="M6" s="128"/>
      <c r="N6" s="128"/>
    </row>
    <row r="7" spans="1:14" s="124" customFormat="1" ht="21.75" customHeight="1">
      <c r="B7" s="129" t="s">
        <v>315</v>
      </c>
      <c r="C7" s="130"/>
      <c r="D7" s="129"/>
      <c r="E7" s="129"/>
      <c r="F7" s="129"/>
      <c r="G7" s="129"/>
      <c r="H7" s="129"/>
      <c r="I7" s="128"/>
      <c r="J7" s="128"/>
      <c r="K7" s="128"/>
      <c r="L7" s="128"/>
      <c r="M7" s="128"/>
      <c r="N7" s="128"/>
    </row>
    <row r="10" spans="1:14" ht="13">
      <c r="A10" s="92"/>
      <c r="B10" s="133" t="s">
        <v>100</v>
      </c>
      <c r="C10" s="133"/>
      <c r="F10" s="96"/>
    </row>
    <row r="11" spans="1:14" ht="36" customHeight="1">
      <c r="A11" s="92"/>
      <c r="B11" s="420" t="s">
        <v>101</v>
      </c>
      <c r="C11" s="420"/>
      <c r="D11" s="420"/>
      <c r="E11" s="420"/>
      <c r="F11" s="420"/>
      <c r="G11" s="420"/>
      <c r="H11" s="420"/>
      <c r="I11" s="420"/>
    </row>
    <row r="12" spans="1:14">
      <c r="A12" s="92"/>
      <c r="F12" s="96"/>
    </row>
    <row r="13" spans="1:14" ht="13">
      <c r="A13" s="92"/>
      <c r="B13" s="133" t="s">
        <v>102</v>
      </c>
      <c r="C13" s="133"/>
      <c r="F13" s="96"/>
    </row>
    <row r="14" spans="1:14">
      <c r="A14" s="92"/>
      <c r="B14" s="91" t="s">
        <v>376</v>
      </c>
      <c r="F14" s="96"/>
    </row>
    <row r="15" spans="1:14">
      <c r="A15" s="92"/>
      <c r="F15" s="96"/>
    </row>
    <row r="16" spans="1:14" ht="13">
      <c r="A16" s="92"/>
      <c r="B16" s="133" t="s">
        <v>103</v>
      </c>
      <c r="C16" s="133"/>
      <c r="F16" s="96"/>
    </row>
    <row r="17" spans="1:10">
      <c r="A17" s="92"/>
      <c r="B17" s="410" t="s">
        <v>319</v>
      </c>
      <c r="C17" s="410"/>
      <c r="D17" s="410"/>
      <c r="E17" s="410"/>
      <c r="F17" s="410"/>
      <c r="G17" s="410"/>
      <c r="H17" s="410"/>
      <c r="I17" s="410"/>
    </row>
    <row r="18" spans="1:10">
      <c r="A18" s="92"/>
      <c r="B18" s="120"/>
      <c r="C18" s="120"/>
      <c r="D18" s="120"/>
      <c r="E18" s="120"/>
      <c r="F18" s="120"/>
      <c r="G18" s="120"/>
      <c r="H18" s="120"/>
      <c r="I18" s="120"/>
    </row>
    <row r="19" spans="1:10" ht="13">
      <c r="A19" s="92"/>
      <c r="B19" s="133" t="s">
        <v>104</v>
      </c>
      <c r="C19" s="133"/>
    </row>
    <row r="20" spans="1:10" ht="36.75" customHeight="1">
      <c r="A20" s="92"/>
      <c r="B20" s="410" t="s">
        <v>320</v>
      </c>
      <c r="C20" s="410"/>
      <c r="D20" s="410"/>
      <c r="E20" s="410"/>
      <c r="F20" s="410"/>
      <c r="G20" s="410"/>
      <c r="H20" s="410"/>
      <c r="I20" s="410"/>
    </row>
    <row r="21" spans="1:10">
      <c r="A21" s="92"/>
    </row>
    <row r="22" spans="1:10">
      <c r="A22" s="92"/>
    </row>
    <row r="23" spans="1:10">
      <c r="A23" s="92"/>
    </row>
    <row r="24" spans="1:10">
      <c r="A24" s="92"/>
    </row>
    <row r="25" spans="1:10">
      <c r="A25" s="92"/>
    </row>
    <row r="26" spans="1:10" ht="13">
      <c r="A26" s="92"/>
      <c r="B26" s="93"/>
      <c r="D26" s="93"/>
      <c r="F26" s="94"/>
      <c r="G26" s="80"/>
      <c r="H26" s="85"/>
    </row>
    <row r="27" spans="1:10" ht="13">
      <c r="A27" s="92"/>
      <c r="B27" s="95"/>
      <c r="D27" s="95"/>
      <c r="F27" s="96"/>
      <c r="G27" s="125"/>
      <c r="H27" s="95"/>
      <c r="I27" s="126"/>
      <c r="J27" s="148"/>
    </row>
  </sheetData>
  <mergeCells count="4">
    <mergeCell ref="B20:I20"/>
    <mergeCell ref="B11:I11"/>
    <mergeCell ref="B17:I17"/>
    <mergeCell ref="C6:F6"/>
  </mergeCells>
  <hyperlinks>
    <hyperlink ref="H5" location="INDICE!A1" display="Índice" xr:uid="{9DD7F24C-1FA6-44E4-A0D3-AC01E3E4C945}"/>
  </hyperlinks>
  <pageMargins left="0.25" right="0.25" top="0.75" bottom="0.75" header="0.3" footer="0.3"/>
  <pageSetup paperSize="9" scale="49"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CA16F-1C66-E74F-B553-30D0635D7111}">
  <sheetPr>
    <tabColor rgb="FF003366"/>
  </sheetPr>
  <dimension ref="A1:Q43"/>
  <sheetViews>
    <sheetView topLeftCell="A19" zoomScale="115" workbookViewId="0">
      <selection activeCell="J41" sqref="J41"/>
    </sheetView>
  </sheetViews>
  <sheetFormatPr baseColWidth="10" defaultColWidth="10.81640625" defaultRowHeight="14.5"/>
  <cols>
    <col min="1" max="1" width="14.453125" style="332" bestFit="1" customWidth="1"/>
    <col min="2" max="2" width="28.6328125" style="332" customWidth="1"/>
    <col min="3" max="7" width="10.81640625" style="332"/>
    <col min="8" max="8" width="0" style="332" hidden="1" customWidth="1"/>
    <col min="9" max="13" width="10.81640625" style="332"/>
    <col min="14" max="14" width="0" style="332" hidden="1" customWidth="1"/>
    <col min="15" max="16384" width="10.81640625" style="332"/>
  </cols>
  <sheetData>
    <row r="1" spans="1:17">
      <c r="A1" s="425" t="s">
        <v>339</v>
      </c>
      <c r="B1" s="425"/>
      <c r="C1" s="425"/>
      <c r="D1" s="425"/>
      <c r="E1" s="425"/>
      <c r="F1" s="425"/>
      <c r="G1" s="425"/>
      <c r="H1" s="425"/>
      <c r="I1" s="425"/>
      <c r="J1" s="425"/>
      <c r="K1" s="425"/>
      <c r="L1" s="425"/>
      <c r="M1" s="425"/>
      <c r="N1" s="425"/>
      <c r="O1" s="425"/>
    </row>
    <row r="2" spans="1:17">
      <c r="A2" s="425" t="s">
        <v>372</v>
      </c>
      <c r="B2" s="425"/>
      <c r="C2" s="425"/>
      <c r="D2" s="425"/>
      <c r="E2" s="425"/>
      <c r="F2" s="425"/>
      <c r="G2" s="425"/>
      <c r="H2" s="425"/>
      <c r="I2" s="425"/>
      <c r="J2" s="425"/>
      <c r="K2" s="425"/>
      <c r="L2" s="425"/>
      <c r="M2" s="425"/>
      <c r="N2" s="425"/>
      <c r="O2" s="425"/>
    </row>
    <row r="3" spans="1:17">
      <c r="B3" s="336"/>
      <c r="C3" s="335"/>
      <c r="D3" s="335"/>
    </row>
    <row r="4" spans="1:17" ht="15" thickBot="1">
      <c r="A4" s="426" t="s">
        <v>340</v>
      </c>
      <c r="B4" s="426"/>
      <c r="C4" s="426"/>
      <c r="D4" s="426"/>
      <c r="E4" s="426"/>
      <c r="F4" s="426"/>
      <c r="G4" s="426"/>
      <c r="H4" s="426"/>
      <c r="I4" s="426"/>
      <c r="J4" s="426"/>
      <c r="K4" s="426"/>
      <c r="L4" s="426"/>
      <c r="M4" s="426"/>
      <c r="N4" s="426"/>
      <c r="O4" s="426"/>
    </row>
    <row r="5" spans="1:17" ht="15" thickTop="1">
      <c r="A5" s="423" t="s">
        <v>323</v>
      </c>
      <c r="B5" s="433" t="s">
        <v>324</v>
      </c>
      <c r="C5" s="433" t="s">
        <v>325</v>
      </c>
      <c r="D5" s="435" t="s">
        <v>326</v>
      </c>
      <c r="E5" s="433" t="s">
        <v>327</v>
      </c>
      <c r="F5" s="423" t="s">
        <v>328</v>
      </c>
      <c r="G5" s="433" t="s">
        <v>329</v>
      </c>
      <c r="H5" s="433" t="s">
        <v>330</v>
      </c>
      <c r="I5" s="433" t="s">
        <v>331</v>
      </c>
      <c r="J5" s="337"/>
      <c r="K5" s="433" t="s">
        <v>333</v>
      </c>
      <c r="L5" s="433" t="s">
        <v>334</v>
      </c>
      <c r="M5" s="338"/>
      <c r="N5" s="435" t="s">
        <v>336</v>
      </c>
      <c r="O5" s="337"/>
    </row>
    <row r="6" spans="1:17" ht="70" thickBot="1">
      <c r="A6" s="424"/>
      <c r="B6" s="434"/>
      <c r="C6" s="434"/>
      <c r="D6" s="436"/>
      <c r="E6" s="434"/>
      <c r="F6" s="424"/>
      <c r="G6" s="434"/>
      <c r="H6" s="434"/>
      <c r="I6" s="434"/>
      <c r="J6" s="339" t="s">
        <v>332</v>
      </c>
      <c r="K6" s="434"/>
      <c r="L6" s="434"/>
      <c r="M6" s="340" t="s">
        <v>335</v>
      </c>
      <c r="N6" s="436"/>
      <c r="O6" s="340" t="s">
        <v>337</v>
      </c>
    </row>
    <row r="7" spans="1:17" ht="15.5" thickTop="1" thickBot="1">
      <c r="A7" s="333" t="s">
        <v>283</v>
      </c>
      <c r="B7" s="334" t="s">
        <v>341</v>
      </c>
      <c r="C7" s="334" t="s">
        <v>342</v>
      </c>
      <c r="D7" s="334" t="s">
        <v>343</v>
      </c>
      <c r="E7" s="341">
        <v>45264</v>
      </c>
      <c r="F7" s="341">
        <v>45635</v>
      </c>
      <c r="G7" s="334" t="s">
        <v>344</v>
      </c>
      <c r="H7" s="334"/>
      <c r="I7" s="342">
        <v>51043.6</v>
      </c>
      <c r="J7" s="342">
        <v>50431.65</v>
      </c>
      <c r="K7" s="342">
        <v>50000</v>
      </c>
      <c r="L7" s="343">
        <v>6.7500000000000004E-2</v>
      </c>
      <c r="M7" s="343">
        <v>3.0242432933302539E-2</v>
      </c>
      <c r="N7" s="334"/>
      <c r="O7" s="343">
        <v>3.0242432933302539E-2</v>
      </c>
      <c r="Q7" s="354">
        <v>1667579.1300000001</v>
      </c>
    </row>
    <row r="8" spans="1:17" ht="15.5" thickTop="1" thickBot="1">
      <c r="A8" s="333" t="s">
        <v>283</v>
      </c>
      <c r="B8" s="334" t="s">
        <v>345</v>
      </c>
      <c r="C8" s="334" t="s">
        <v>342</v>
      </c>
      <c r="D8" s="334" t="s">
        <v>343</v>
      </c>
      <c r="E8" s="341">
        <v>45274</v>
      </c>
      <c r="F8" s="341">
        <v>45295</v>
      </c>
      <c r="G8" s="334" t="s">
        <v>344</v>
      </c>
      <c r="H8" s="334"/>
      <c r="I8" s="342">
        <v>35957.389999999992</v>
      </c>
      <c r="J8" s="342">
        <v>36046.283000000003</v>
      </c>
      <c r="K8" s="342">
        <v>35000</v>
      </c>
      <c r="L8" s="343">
        <v>0.03</v>
      </c>
      <c r="M8" s="343">
        <v>2.1615935550836501E-2</v>
      </c>
      <c r="N8" s="334"/>
      <c r="O8" s="343">
        <v>6.6752375582920617E-2</v>
      </c>
    </row>
    <row r="9" spans="1:17" ht="15.5" thickTop="1" thickBot="1">
      <c r="A9" s="333" t="s">
        <v>283</v>
      </c>
      <c r="B9" s="334" t="s">
        <v>345</v>
      </c>
      <c r="C9" s="334" t="s">
        <v>342</v>
      </c>
      <c r="D9" s="334" t="s">
        <v>343</v>
      </c>
      <c r="E9" s="341">
        <v>45279</v>
      </c>
      <c r="F9" s="341">
        <v>45642</v>
      </c>
      <c r="G9" s="334" t="s">
        <v>344</v>
      </c>
      <c r="H9" s="334"/>
      <c r="I9" s="342">
        <v>25032.875</v>
      </c>
      <c r="J9" s="342">
        <v>25082.160400000001</v>
      </c>
      <c r="K9" s="334">
        <v>25000</v>
      </c>
      <c r="L9" s="343">
        <v>0.06</v>
      </c>
      <c r="M9" s="343">
        <v>1.5041061589683003E-2</v>
      </c>
      <c r="N9" s="334"/>
      <c r="O9" s="343">
        <v>6.6752375582920617E-2</v>
      </c>
    </row>
    <row r="10" spans="1:17" ht="15.5" thickTop="1" thickBot="1">
      <c r="A10" s="333" t="s">
        <v>283</v>
      </c>
      <c r="B10" s="334" t="s">
        <v>345</v>
      </c>
      <c r="C10" s="334" t="s">
        <v>342</v>
      </c>
      <c r="D10" s="334" t="s">
        <v>343</v>
      </c>
      <c r="E10" s="341">
        <v>45288</v>
      </c>
      <c r="F10" s="341">
        <v>45642</v>
      </c>
      <c r="G10" s="334" t="s">
        <v>344</v>
      </c>
      <c r="H10" s="334"/>
      <c r="I10" s="342">
        <v>25080.95</v>
      </c>
      <c r="J10" s="342">
        <v>25093.212500000001</v>
      </c>
      <c r="K10" s="334">
        <v>25000</v>
      </c>
      <c r="L10" s="343">
        <v>0.06</v>
      </c>
      <c r="M10" s="343">
        <v>1.5047689221200556E-2</v>
      </c>
      <c r="N10" s="334"/>
      <c r="O10" s="343">
        <v>6.6752375582920617E-2</v>
      </c>
    </row>
    <row r="11" spans="1:17" ht="15.5" thickTop="1" thickBot="1">
      <c r="A11" s="333" t="s">
        <v>283</v>
      </c>
      <c r="B11" s="334" t="s">
        <v>345</v>
      </c>
      <c r="C11" s="334" t="s">
        <v>342</v>
      </c>
      <c r="D11" s="334" t="s">
        <v>343</v>
      </c>
      <c r="E11" s="341">
        <v>45288</v>
      </c>
      <c r="F11" s="341">
        <v>45642</v>
      </c>
      <c r="G11" s="334" t="s">
        <v>344</v>
      </c>
      <c r="H11" s="334"/>
      <c r="I11" s="342">
        <v>25080.95</v>
      </c>
      <c r="J11" s="342">
        <v>25093.212500000001</v>
      </c>
      <c r="K11" s="334">
        <v>25000</v>
      </c>
      <c r="L11" s="343">
        <v>0.06</v>
      </c>
      <c r="M11" s="343">
        <v>1.5047689221200556E-2</v>
      </c>
      <c r="N11" s="334"/>
      <c r="O11" s="343">
        <v>6.6752375582920617E-2</v>
      </c>
    </row>
    <row r="12" spans="1:17" ht="15.5" thickTop="1" thickBot="1">
      <c r="A12" s="333" t="s">
        <v>283</v>
      </c>
      <c r="B12" s="334" t="s">
        <v>346</v>
      </c>
      <c r="C12" s="334" t="s">
        <v>342</v>
      </c>
      <c r="D12" s="334" t="s">
        <v>343</v>
      </c>
      <c r="E12" s="341">
        <v>45252</v>
      </c>
      <c r="F12" s="341">
        <v>46349</v>
      </c>
      <c r="G12" s="334" t="s">
        <v>344</v>
      </c>
      <c r="H12" s="334"/>
      <c r="I12" s="342">
        <v>100000</v>
      </c>
      <c r="J12" s="342">
        <v>100672</v>
      </c>
      <c r="K12" s="342">
        <v>100000</v>
      </c>
      <c r="L12" s="343">
        <v>6.4500000000000002E-2</v>
      </c>
      <c r="M12" s="343">
        <v>6.0370148671745484E-2</v>
      </c>
      <c r="N12" s="334"/>
      <c r="O12" s="343">
        <v>0.39253069807847735</v>
      </c>
    </row>
    <row r="13" spans="1:17" ht="15.5" thickTop="1" thickBot="1">
      <c r="A13" s="333" t="s">
        <v>283</v>
      </c>
      <c r="B13" s="334" t="s">
        <v>346</v>
      </c>
      <c r="C13" s="334" t="s">
        <v>342</v>
      </c>
      <c r="D13" s="334" t="s">
        <v>343</v>
      </c>
      <c r="E13" s="341">
        <v>45252</v>
      </c>
      <c r="F13" s="341">
        <v>46349</v>
      </c>
      <c r="G13" s="334" t="s">
        <v>344</v>
      </c>
      <c r="H13" s="334"/>
      <c r="I13" s="342">
        <v>100000</v>
      </c>
      <c r="J13" s="342">
        <v>100672</v>
      </c>
      <c r="K13" s="342">
        <v>100000</v>
      </c>
      <c r="L13" s="343">
        <v>6.4500000000000002E-2</v>
      </c>
      <c r="M13" s="343">
        <v>6.0370148671745484E-2</v>
      </c>
      <c r="N13" s="334"/>
      <c r="O13" s="343">
        <v>0.39253069807847735</v>
      </c>
    </row>
    <row r="14" spans="1:17" ht="15.5" thickTop="1" thickBot="1">
      <c r="A14" s="333" t="s">
        <v>283</v>
      </c>
      <c r="B14" s="334" t="s">
        <v>346</v>
      </c>
      <c r="C14" s="334" t="s">
        <v>342</v>
      </c>
      <c r="D14" s="334" t="s">
        <v>343</v>
      </c>
      <c r="E14" s="341">
        <v>45252</v>
      </c>
      <c r="F14" s="341">
        <v>46349</v>
      </c>
      <c r="G14" s="334" t="s">
        <v>344</v>
      </c>
      <c r="H14" s="334"/>
      <c r="I14" s="342">
        <v>50000</v>
      </c>
      <c r="J14" s="342">
        <v>50336</v>
      </c>
      <c r="K14" s="342">
        <v>50000</v>
      </c>
      <c r="L14" s="343">
        <v>6.4500000000000002E-2</v>
      </c>
      <c r="M14" s="343">
        <v>3.0185074335872742E-2</v>
      </c>
      <c r="N14" s="334"/>
      <c r="O14" s="343">
        <v>0.39253069807847735</v>
      </c>
    </row>
    <row r="15" spans="1:17" ht="15.5" thickTop="1" thickBot="1">
      <c r="A15" s="333" t="s">
        <v>283</v>
      </c>
      <c r="B15" s="334" t="s">
        <v>346</v>
      </c>
      <c r="C15" s="334" t="s">
        <v>342</v>
      </c>
      <c r="D15" s="334" t="s">
        <v>343</v>
      </c>
      <c r="E15" s="341">
        <v>45252</v>
      </c>
      <c r="F15" s="341">
        <v>46349</v>
      </c>
      <c r="G15" s="334" t="s">
        <v>344</v>
      </c>
      <c r="H15" s="334"/>
      <c r="I15" s="342">
        <v>50000</v>
      </c>
      <c r="J15" s="342">
        <v>50336</v>
      </c>
      <c r="K15" s="342">
        <v>50000</v>
      </c>
      <c r="L15" s="343">
        <v>6.4500000000000002E-2</v>
      </c>
      <c r="M15" s="343">
        <v>3.0185074335872742E-2</v>
      </c>
      <c r="N15" s="334"/>
      <c r="O15" s="343">
        <v>0.39253069807847735</v>
      </c>
    </row>
    <row r="16" spans="1:17" ht="15.5" thickTop="1" thickBot="1">
      <c r="A16" s="333" t="s">
        <v>283</v>
      </c>
      <c r="B16" s="334" t="s">
        <v>346</v>
      </c>
      <c r="C16" s="334" t="s">
        <v>342</v>
      </c>
      <c r="D16" s="334" t="s">
        <v>343</v>
      </c>
      <c r="E16" s="341">
        <v>45259</v>
      </c>
      <c r="F16" s="341">
        <v>46356</v>
      </c>
      <c r="G16" s="334" t="s">
        <v>344</v>
      </c>
      <c r="H16" s="334"/>
      <c r="I16" s="342">
        <v>100000</v>
      </c>
      <c r="J16" s="342">
        <v>100551</v>
      </c>
      <c r="K16" s="342">
        <v>100000</v>
      </c>
      <c r="L16" s="343">
        <v>6.4500000000000002E-2</v>
      </c>
      <c r="M16" s="343">
        <v>6.0297588396899637E-2</v>
      </c>
      <c r="N16" s="334"/>
      <c r="O16" s="343">
        <v>0.39253069807847735</v>
      </c>
    </row>
    <row r="17" spans="1:15" ht="15.5" thickTop="1" thickBot="1">
      <c r="A17" s="333" t="s">
        <v>283</v>
      </c>
      <c r="B17" s="334" t="s">
        <v>346</v>
      </c>
      <c r="C17" s="334" t="s">
        <v>342</v>
      </c>
      <c r="D17" s="334" t="s">
        <v>343</v>
      </c>
      <c r="E17" s="341">
        <v>45259</v>
      </c>
      <c r="F17" s="341">
        <v>46356</v>
      </c>
      <c r="G17" s="334" t="s">
        <v>344</v>
      </c>
      <c r="H17" s="334"/>
      <c r="I17" s="342">
        <v>100000</v>
      </c>
      <c r="J17" s="342">
        <v>100551</v>
      </c>
      <c r="K17" s="342">
        <v>100000</v>
      </c>
      <c r="L17" s="343">
        <v>6.4500000000000002E-2</v>
      </c>
      <c r="M17" s="343">
        <v>6.0297588396899637E-2</v>
      </c>
      <c r="N17" s="334"/>
      <c r="O17" s="343">
        <v>0.39253069807847735</v>
      </c>
    </row>
    <row r="18" spans="1:15" ht="15.5" thickTop="1" thickBot="1">
      <c r="A18" s="333" t="s">
        <v>283</v>
      </c>
      <c r="B18" s="334" t="s">
        <v>346</v>
      </c>
      <c r="C18" s="334" t="s">
        <v>342</v>
      </c>
      <c r="D18" s="334" t="s">
        <v>343</v>
      </c>
      <c r="E18" s="341">
        <v>45259</v>
      </c>
      <c r="F18" s="341">
        <v>46356</v>
      </c>
      <c r="G18" s="334" t="s">
        <v>344</v>
      </c>
      <c r="H18" s="334"/>
      <c r="I18" s="342">
        <v>100000</v>
      </c>
      <c r="J18" s="342">
        <v>100551</v>
      </c>
      <c r="K18" s="342">
        <v>100000</v>
      </c>
      <c r="L18" s="343">
        <v>6.4500000000000002E-2</v>
      </c>
      <c r="M18" s="343">
        <v>6.0297588396899637E-2</v>
      </c>
      <c r="N18" s="334"/>
      <c r="O18" s="343">
        <v>0.39253069807847735</v>
      </c>
    </row>
    <row r="19" spans="1:15" ht="15.5" thickTop="1" thickBot="1">
      <c r="A19" s="333" t="s">
        <v>283</v>
      </c>
      <c r="B19" s="334" t="s">
        <v>346</v>
      </c>
      <c r="C19" s="334" t="s">
        <v>342</v>
      </c>
      <c r="D19" s="334" t="s">
        <v>343</v>
      </c>
      <c r="E19" s="341">
        <v>45224</v>
      </c>
      <c r="F19" s="341">
        <v>46290</v>
      </c>
      <c r="G19" s="334" t="s">
        <v>344</v>
      </c>
      <c r="H19" s="334"/>
      <c r="I19" s="342">
        <v>50325.1</v>
      </c>
      <c r="J19" s="342">
        <v>50907</v>
      </c>
      <c r="K19" s="342">
        <v>50000</v>
      </c>
      <c r="L19" s="343">
        <v>6.4500000000000002E-2</v>
      </c>
      <c r="M19" s="343">
        <v>3.0527486872541993E-2</v>
      </c>
      <c r="N19" s="334"/>
      <c r="O19" s="343">
        <v>0.39253069807847735</v>
      </c>
    </row>
    <row r="20" spans="1:15" ht="15.5" thickTop="1" thickBot="1">
      <c r="A20" s="333" t="s">
        <v>283</v>
      </c>
      <c r="B20" s="334" t="s">
        <v>347</v>
      </c>
      <c r="C20" s="334" t="s">
        <v>342</v>
      </c>
      <c r="D20" s="334" t="s">
        <v>343</v>
      </c>
      <c r="E20" s="341">
        <v>45265</v>
      </c>
      <c r="F20" s="341">
        <v>45804</v>
      </c>
      <c r="G20" s="334" t="s">
        <v>344</v>
      </c>
      <c r="H20" s="334"/>
      <c r="I20" s="342">
        <v>20084.48</v>
      </c>
      <c r="J20" s="342">
        <v>20200.371999999999</v>
      </c>
      <c r="K20" s="342">
        <v>20000</v>
      </c>
      <c r="L20" s="343">
        <v>6.6500000000000004E-2</v>
      </c>
      <c r="M20" s="343">
        <v>1.2113591275275793E-2</v>
      </c>
      <c r="N20" s="334"/>
      <c r="O20" s="343">
        <v>1.2113591275275793E-2</v>
      </c>
    </row>
    <row r="21" spans="1:15" ht="15.5" thickTop="1" thickBot="1">
      <c r="A21" s="333" t="s">
        <v>281</v>
      </c>
      <c r="B21" s="334" t="s">
        <v>348</v>
      </c>
      <c r="C21" s="334" t="s">
        <v>342</v>
      </c>
      <c r="D21" s="334" t="s">
        <v>343</v>
      </c>
      <c r="E21" s="341">
        <v>45237</v>
      </c>
      <c r="F21" s="341">
        <v>45386</v>
      </c>
      <c r="G21" s="334" t="s">
        <v>344</v>
      </c>
      <c r="H21" s="334"/>
      <c r="I21" s="342">
        <v>2014.4159999999997</v>
      </c>
      <c r="J21" s="342">
        <v>2002</v>
      </c>
      <c r="K21" s="342">
        <v>2000</v>
      </c>
      <c r="L21" s="343">
        <v>6.25E-2</v>
      </c>
      <c r="M21" s="343">
        <v>1.200542729267666E-3</v>
      </c>
      <c r="N21" s="334"/>
      <c r="O21" s="343">
        <v>0.13814097085755683</v>
      </c>
    </row>
    <row r="22" spans="1:15" ht="15.5" thickTop="1" thickBot="1">
      <c r="A22" s="333" t="s">
        <v>281</v>
      </c>
      <c r="B22" s="334" t="s">
        <v>348</v>
      </c>
      <c r="C22" s="334" t="s">
        <v>342</v>
      </c>
      <c r="D22" s="334" t="s">
        <v>343</v>
      </c>
      <c r="E22" s="341">
        <v>45259</v>
      </c>
      <c r="F22" s="341">
        <v>45386</v>
      </c>
      <c r="G22" s="334" t="s">
        <v>344</v>
      </c>
      <c r="H22" s="334"/>
      <c r="I22" s="342">
        <v>141553.72</v>
      </c>
      <c r="J22" s="342">
        <v>140127</v>
      </c>
      <c r="K22" s="342">
        <v>140000</v>
      </c>
      <c r="L22" s="343">
        <v>6.25E-2</v>
      </c>
      <c r="M22" s="343">
        <v>8.4030195316728382E-2</v>
      </c>
      <c r="N22" s="334"/>
      <c r="O22" s="343">
        <v>0.13814097085755683</v>
      </c>
    </row>
    <row r="23" spans="1:15" ht="15.5" thickTop="1" thickBot="1">
      <c r="A23" s="333" t="s">
        <v>281</v>
      </c>
      <c r="B23" s="334" t="s">
        <v>348</v>
      </c>
      <c r="C23" s="334" t="s">
        <v>342</v>
      </c>
      <c r="D23" s="334" t="s">
        <v>343</v>
      </c>
      <c r="E23" s="341">
        <v>45261</v>
      </c>
      <c r="F23" s="341">
        <v>45386</v>
      </c>
      <c r="G23" s="334" t="s">
        <v>344</v>
      </c>
      <c r="H23" s="334"/>
      <c r="I23" s="342">
        <v>16180.143999999998</v>
      </c>
      <c r="J23" s="342">
        <v>16012</v>
      </c>
      <c r="K23" s="342">
        <v>16000</v>
      </c>
      <c r="L23" s="343">
        <v>6.25E-2</v>
      </c>
      <c r="M23" s="343">
        <v>9.6019431473695644E-3</v>
      </c>
      <c r="N23" s="334"/>
      <c r="O23" s="343">
        <v>0.13814097085755683</v>
      </c>
    </row>
    <row r="24" spans="1:15" ht="15.5" thickTop="1" thickBot="1">
      <c r="A24" s="333" t="s">
        <v>281</v>
      </c>
      <c r="B24" s="334" t="s">
        <v>348</v>
      </c>
      <c r="C24" s="334" t="s">
        <v>342</v>
      </c>
      <c r="D24" s="334" t="s">
        <v>343</v>
      </c>
      <c r="E24" s="341">
        <v>45279</v>
      </c>
      <c r="F24" s="341">
        <v>45386</v>
      </c>
      <c r="G24" s="334" t="s">
        <v>344</v>
      </c>
      <c r="H24" s="334"/>
      <c r="I24" s="342">
        <v>14202.425999999999</v>
      </c>
      <c r="J24" s="342">
        <v>14013</v>
      </c>
      <c r="K24" s="342">
        <v>14000</v>
      </c>
      <c r="L24" s="343">
        <v>6.25E-2</v>
      </c>
      <c r="M24" s="343">
        <v>8.4031994331807205E-3</v>
      </c>
      <c r="N24" s="334"/>
      <c r="O24" s="343">
        <v>0.13814097085755683</v>
      </c>
    </row>
    <row r="25" spans="1:15" ht="15.5" thickTop="1" thickBot="1">
      <c r="A25" s="333" t="s">
        <v>281</v>
      </c>
      <c r="B25" s="334" t="s">
        <v>348</v>
      </c>
      <c r="C25" s="334" t="s">
        <v>342</v>
      </c>
      <c r="D25" s="334" t="s">
        <v>343</v>
      </c>
      <c r="E25" s="341">
        <v>45251</v>
      </c>
      <c r="F25" s="341">
        <v>45470</v>
      </c>
      <c r="G25" s="334" t="s">
        <v>344</v>
      </c>
      <c r="H25" s="334"/>
      <c r="I25" s="342">
        <v>20155.84</v>
      </c>
      <c r="J25" s="342">
        <v>20044</v>
      </c>
      <c r="K25" s="342">
        <v>20000</v>
      </c>
      <c r="L25" s="343">
        <v>6.25E-2</v>
      </c>
      <c r="M25" s="343">
        <v>1.201981941330724E-2</v>
      </c>
      <c r="N25" s="334"/>
      <c r="O25" s="343">
        <v>0.13814097085755683</v>
      </c>
    </row>
    <row r="26" spans="1:15" ht="15.5" thickTop="1" thickBot="1">
      <c r="A26" s="333" t="s">
        <v>281</v>
      </c>
      <c r="B26" s="334" t="s">
        <v>349</v>
      </c>
      <c r="C26" s="334" t="s">
        <v>342</v>
      </c>
      <c r="D26" s="334" t="s">
        <v>343</v>
      </c>
      <c r="E26" s="341">
        <v>45246</v>
      </c>
      <c r="F26" s="341">
        <v>45841</v>
      </c>
      <c r="G26" s="334" t="s">
        <v>344</v>
      </c>
      <c r="H26" s="334"/>
      <c r="I26" s="342">
        <v>4929.3900000000003</v>
      </c>
      <c r="J26" s="342">
        <v>4965</v>
      </c>
      <c r="K26" s="342">
        <v>5000</v>
      </c>
      <c r="L26" s="343">
        <v>4.4999999999999998E-2</v>
      </c>
      <c r="M26" s="343">
        <v>2.9773699554515292E-3</v>
      </c>
      <c r="N26" s="334"/>
      <c r="O26" s="343">
        <v>2.9773699554515292E-3</v>
      </c>
    </row>
    <row r="27" spans="1:15" ht="15.5" thickTop="1" thickBot="1">
      <c r="A27" s="333" t="s">
        <v>350</v>
      </c>
      <c r="B27" s="334" t="s">
        <v>351</v>
      </c>
      <c r="C27" s="334"/>
      <c r="D27" s="334" t="s">
        <v>352</v>
      </c>
      <c r="E27" s="341">
        <v>45259</v>
      </c>
      <c r="F27" s="341">
        <v>46303</v>
      </c>
      <c r="G27" s="334" t="s">
        <v>344</v>
      </c>
      <c r="H27" s="334"/>
      <c r="I27" s="342">
        <v>175482.31139400002</v>
      </c>
      <c r="J27" s="342">
        <v>176778</v>
      </c>
      <c r="K27" s="342">
        <v>174000</v>
      </c>
      <c r="L27" s="343">
        <v>8.5000000000000006E-2</v>
      </c>
      <c r="M27" s="343">
        <v>0.10600876253470502</v>
      </c>
      <c r="N27" s="334"/>
      <c r="O27" s="343">
        <v>0.10600876253470502</v>
      </c>
    </row>
    <row r="28" spans="1:15" ht="15.5" thickTop="1" thickBot="1">
      <c r="A28" s="333" t="s">
        <v>284</v>
      </c>
      <c r="B28" s="334" t="s">
        <v>353</v>
      </c>
      <c r="C28" s="334"/>
      <c r="D28" s="334" t="s">
        <v>343</v>
      </c>
      <c r="E28" s="341">
        <v>45247</v>
      </c>
      <c r="F28" s="341">
        <v>46240</v>
      </c>
      <c r="G28" s="334" t="s">
        <v>344</v>
      </c>
      <c r="H28" s="334"/>
      <c r="I28" s="342">
        <v>18079.128000000001</v>
      </c>
      <c r="J28" s="342">
        <v>18135</v>
      </c>
      <c r="K28" s="342">
        <v>18000</v>
      </c>
      <c r="L28" s="343">
        <v>8.5000000000000006E-2</v>
      </c>
      <c r="M28" s="343">
        <v>1.0875046151483077E-2</v>
      </c>
      <c r="N28" s="334"/>
      <c r="O28" s="343">
        <v>4.2292445816349354E-2</v>
      </c>
    </row>
    <row r="29" spans="1:15" ht="15.5" thickTop="1" thickBot="1">
      <c r="A29" s="333" t="s">
        <v>284</v>
      </c>
      <c r="B29" s="334" t="s">
        <v>353</v>
      </c>
      <c r="C29" s="334"/>
      <c r="D29" s="334" t="s">
        <v>343</v>
      </c>
      <c r="E29" s="341">
        <v>45250</v>
      </c>
      <c r="F29" s="341">
        <v>46240</v>
      </c>
      <c r="G29" s="334" t="s">
        <v>344</v>
      </c>
      <c r="H29" s="334"/>
      <c r="I29" s="342">
        <v>4020.38</v>
      </c>
      <c r="J29" s="342">
        <v>4030</v>
      </c>
      <c r="K29" s="342">
        <v>4000</v>
      </c>
      <c r="L29" s="343">
        <v>8.5000000000000006E-2</v>
      </c>
      <c r="M29" s="343">
        <v>2.4166769225517949E-3</v>
      </c>
      <c r="N29" s="334"/>
      <c r="O29" s="343">
        <v>4.2292445816349354E-2</v>
      </c>
    </row>
    <row r="30" spans="1:15" ht="15.5" thickTop="1" thickBot="1">
      <c r="A30" s="333" t="s">
        <v>284</v>
      </c>
      <c r="B30" s="334" t="s">
        <v>353</v>
      </c>
      <c r="C30" s="334"/>
      <c r="D30" s="334" t="s">
        <v>343</v>
      </c>
      <c r="E30" s="341">
        <v>45252</v>
      </c>
      <c r="F30" s="341">
        <v>46240</v>
      </c>
      <c r="G30" s="334" t="s">
        <v>344</v>
      </c>
      <c r="H30" s="334"/>
      <c r="I30" s="342">
        <v>48266.879999999997</v>
      </c>
      <c r="J30" s="342">
        <v>48361</v>
      </c>
      <c r="K30" s="342">
        <v>48000</v>
      </c>
      <c r="L30" s="343">
        <v>8.5000000000000006E-2</v>
      </c>
      <c r="M30" s="343">
        <v>2.900072274231448E-2</v>
      </c>
      <c r="N30" s="334"/>
      <c r="O30" s="343">
        <v>4.2292445816349354E-2</v>
      </c>
    </row>
    <row r="31" spans="1:15" ht="15.5" thickTop="1" thickBot="1">
      <c r="A31" s="333" t="s">
        <v>284</v>
      </c>
      <c r="B31" s="334" t="s">
        <v>354</v>
      </c>
      <c r="C31" s="334"/>
      <c r="D31" s="334" t="s">
        <v>343</v>
      </c>
      <c r="E31" s="341">
        <v>45272</v>
      </c>
      <c r="F31" s="341">
        <v>47129</v>
      </c>
      <c r="G31" s="334" t="s">
        <v>344</v>
      </c>
      <c r="H31" s="334"/>
      <c r="I31" s="342">
        <v>90710.099999999991</v>
      </c>
      <c r="J31" s="342">
        <v>90993.275999999998</v>
      </c>
      <c r="K31" s="342">
        <v>90000</v>
      </c>
      <c r="L31" s="343">
        <v>0.06</v>
      </c>
      <c r="M31" s="343">
        <v>5.4566091865157845E-2</v>
      </c>
      <c r="N31" s="334"/>
      <c r="O31" s="343">
        <v>6.1241689262445963E-2</v>
      </c>
    </row>
    <row r="32" spans="1:15" ht="15.5" thickTop="1" thickBot="1">
      <c r="A32" s="333" t="s">
        <v>284</v>
      </c>
      <c r="B32" s="334" t="s">
        <v>354</v>
      </c>
      <c r="C32" s="334"/>
      <c r="D32" s="334" t="s">
        <v>343</v>
      </c>
      <c r="E32" s="341">
        <v>45282</v>
      </c>
      <c r="F32" s="341">
        <v>47129</v>
      </c>
      <c r="G32" s="334" t="s">
        <v>344</v>
      </c>
      <c r="H32" s="334"/>
      <c r="I32" s="342">
        <v>11115.731</v>
      </c>
      <c r="J32" s="342">
        <v>11132.0869</v>
      </c>
      <c r="K32" s="342">
        <v>11000</v>
      </c>
      <c r="L32" s="343">
        <v>0.06</v>
      </c>
      <c r="M32" s="343">
        <v>6.675597397288127E-3</v>
      </c>
      <c r="N32" s="334"/>
      <c r="O32" s="343">
        <v>6.1241689262445963E-2</v>
      </c>
    </row>
    <row r="33" spans="1:17" ht="15.5" thickTop="1" thickBot="1">
      <c r="A33" s="333" t="s">
        <v>355</v>
      </c>
      <c r="B33" s="334" t="s">
        <v>356</v>
      </c>
      <c r="C33" s="334"/>
      <c r="D33" s="334" t="s">
        <v>352</v>
      </c>
      <c r="E33" s="341">
        <v>45272</v>
      </c>
      <c r="F33" s="341">
        <v>45442</v>
      </c>
      <c r="G33" s="334" t="s">
        <v>344</v>
      </c>
      <c r="H33" s="334"/>
      <c r="I33" s="342">
        <v>26355.024000000001</v>
      </c>
      <c r="J33" s="342">
        <v>26426.225699999999</v>
      </c>
      <c r="K33" s="342">
        <v>27000</v>
      </c>
      <c r="L33" s="343">
        <v>5.1824000000000002E-2</v>
      </c>
      <c r="M33" s="343">
        <v>1.5847059503557109E-2</v>
      </c>
      <c r="N33" s="334"/>
      <c r="O33" s="343">
        <v>5.9225559988868408E-2</v>
      </c>
    </row>
    <row r="34" spans="1:17" ht="15.5" thickTop="1" thickBot="1">
      <c r="A34" s="333" t="s">
        <v>355</v>
      </c>
      <c r="B34" s="334" t="s">
        <v>356</v>
      </c>
      <c r="C34" s="334"/>
      <c r="D34" s="334" t="s">
        <v>352</v>
      </c>
      <c r="E34" s="341">
        <v>45272</v>
      </c>
      <c r="F34" s="341">
        <v>45351</v>
      </c>
      <c r="G34" s="334" t="s">
        <v>344</v>
      </c>
      <c r="H34" s="334"/>
      <c r="I34" s="342">
        <v>69215.23</v>
      </c>
      <c r="J34" s="342">
        <v>69403.152000000002</v>
      </c>
      <c r="K34" s="342">
        <v>70000</v>
      </c>
      <c r="L34" s="343">
        <v>5.1666999999999998E-2</v>
      </c>
      <c r="M34" s="343">
        <v>4.1619105655274061E-2</v>
      </c>
      <c r="N34" s="334"/>
      <c r="O34" s="343">
        <v>5.9225559988868408E-2</v>
      </c>
    </row>
    <row r="35" spans="1:17" ht="15.5" thickTop="1" thickBot="1">
      <c r="A35" s="333" t="s">
        <v>355</v>
      </c>
      <c r="B35" s="334" t="s">
        <v>356</v>
      </c>
      <c r="C35" s="334"/>
      <c r="D35" s="334" t="s">
        <v>352</v>
      </c>
      <c r="E35" s="341">
        <v>45278</v>
      </c>
      <c r="F35" s="341">
        <v>45442</v>
      </c>
      <c r="G35" s="334" t="s">
        <v>344</v>
      </c>
      <c r="H35" s="334"/>
      <c r="I35" s="342">
        <v>2928.2999999999997</v>
      </c>
      <c r="J35" s="342">
        <v>2933.9301</v>
      </c>
      <c r="K35" s="342">
        <v>3000</v>
      </c>
      <c r="L35" s="343">
        <v>5.3747999999999997E-2</v>
      </c>
      <c r="M35" s="343">
        <v>1.7593948300372408E-3</v>
      </c>
      <c r="N35" s="334"/>
      <c r="O35" s="343">
        <v>5.9225559988868408E-2</v>
      </c>
    </row>
    <row r="36" spans="1:17" ht="15.5" thickTop="1" thickBot="1">
      <c r="A36" s="333" t="s">
        <v>285</v>
      </c>
      <c r="B36" s="334" t="s">
        <v>357</v>
      </c>
      <c r="C36" s="334"/>
      <c r="D36" s="334" t="s">
        <v>358</v>
      </c>
      <c r="E36" s="341">
        <v>45224</v>
      </c>
      <c r="F36" s="341">
        <v>45484</v>
      </c>
      <c r="G36" s="334" t="s">
        <v>344</v>
      </c>
      <c r="H36" s="334"/>
      <c r="I36" s="342">
        <v>23674.880000000001</v>
      </c>
      <c r="J36" s="342">
        <v>24006.365525000001</v>
      </c>
      <c r="K36" s="342">
        <v>25000</v>
      </c>
      <c r="L36" s="343">
        <v>7.7499999999999999E-2</v>
      </c>
      <c r="M36" s="343">
        <v>1.4395937855734618E-2</v>
      </c>
      <c r="N36" s="334"/>
      <c r="O36" s="343">
        <v>4.665031048931393E-2</v>
      </c>
    </row>
    <row r="37" spans="1:17" ht="15.5" thickTop="1" thickBot="1">
      <c r="A37" s="333" t="s">
        <v>285</v>
      </c>
      <c r="B37" s="334" t="s">
        <v>357</v>
      </c>
      <c r="C37" s="334"/>
      <c r="D37" s="334" t="s">
        <v>358</v>
      </c>
      <c r="E37" s="341">
        <v>45246</v>
      </c>
      <c r="F37" s="341">
        <v>45484</v>
      </c>
      <c r="G37" s="334" t="s">
        <v>344</v>
      </c>
      <c r="H37" s="334"/>
      <c r="I37" s="342">
        <v>52340.800000000003</v>
      </c>
      <c r="J37" s="342">
        <v>52826.432395000003</v>
      </c>
      <c r="K37" s="342">
        <v>55000</v>
      </c>
      <c r="L37" s="343">
        <v>7.7499999999999999E-2</v>
      </c>
      <c r="M37" s="343">
        <v>3.1678516146337238E-2</v>
      </c>
      <c r="N37" s="334"/>
      <c r="O37" s="343">
        <v>4.665031048931393E-2</v>
      </c>
    </row>
    <row r="38" spans="1:17" ht="15.5" thickTop="1" thickBot="1">
      <c r="A38" s="333" t="s">
        <v>285</v>
      </c>
      <c r="B38" s="334" t="s">
        <v>357</v>
      </c>
      <c r="C38" s="334"/>
      <c r="D38" s="334" t="s">
        <v>358</v>
      </c>
      <c r="E38" s="341">
        <v>45216</v>
      </c>
      <c r="F38" s="341">
        <v>45484</v>
      </c>
      <c r="G38" s="334" t="s">
        <v>344</v>
      </c>
      <c r="H38" s="334"/>
      <c r="I38" s="342">
        <v>945</v>
      </c>
      <c r="J38" s="342">
        <v>960.28625999999997</v>
      </c>
      <c r="K38" s="342">
        <v>1000</v>
      </c>
      <c r="L38" s="343">
        <v>7.7499999999999999E-2</v>
      </c>
      <c r="M38" s="343">
        <v>5.7585648724207766E-4</v>
      </c>
      <c r="N38" s="334"/>
      <c r="O38" s="343">
        <v>4.665031048931393E-2</v>
      </c>
    </row>
    <row r="39" spans="1:17" customFormat="1" ht="15.5" thickTop="1" thickBot="1">
      <c r="A39" s="367" t="s">
        <v>359</v>
      </c>
      <c r="B39" s="368" t="s">
        <v>348</v>
      </c>
      <c r="C39" s="368" t="s">
        <v>342</v>
      </c>
      <c r="D39" s="368" t="s">
        <v>343</v>
      </c>
      <c r="E39" s="369">
        <v>45279</v>
      </c>
      <c r="F39" s="369">
        <v>45386</v>
      </c>
      <c r="G39" s="368" t="s">
        <v>344</v>
      </c>
      <c r="H39" s="368"/>
      <c r="I39" s="370">
        <v>38037</v>
      </c>
      <c r="J39" s="370">
        <v>38163</v>
      </c>
      <c r="K39" s="370">
        <v>38037.089999999997</v>
      </c>
      <c r="L39" s="371">
        <v>6.25E-2</v>
      </c>
      <c r="M39" s="371">
        <v>2.2885270817703265E-2</v>
      </c>
      <c r="N39" s="368"/>
      <c r="O39" s="371">
        <v>0.13814097085755683</v>
      </c>
      <c r="Q39" s="332"/>
    </row>
    <row r="40" spans="1:17" ht="15.5" thickTop="1" thickBot="1">
      <c r="A40" s="333" t="s">
        <v>360</v>
      </c>
      <c r="B40" s="334" t="s">
        <v>361</v>
      </c>
      <c r="C40" s="334"/>
      <c r="D40" s="334" t="s">
        <v>343</v>
      </c>
      <c r="E40" s="341">
        <v>45247</v>
      </c>
      <c r="F40" s="347" t="s">
        <v>362</v>
      </c>
      <c r="G40" s="334" t="s">
        <v>344</v>
      </c>
      <c r="H40" s="334"/>
      <c r="I40" s="342">
        <v>60500</v>
      </c>
      <c r="J40" s="342">
        <v>60938.48</v>
      </c>
      <c r="K40" s="342">
        <v>60500</v>
      </c>
      <c r="L40" s="343">
        <v>3.5999999999999997E-2</v>
      </c>
      <c r="M40" s="343">
        <v>3.6543081466844693E-2</v>
      </c>
      <c r="N40" s="334"/>
      <c r="O40" s="343">
        <v>3.6543081466844693E-2</v>
      </c>
    </row>
    <row r="41" spans="1:17" ht="15.5" thickTop="1" thickBot="1">
      <c r="A41" s="427" t="s">
        <v>338</v>
      </c>
      <c r="B41" s="428"/>
      <c r="C41" s="428"/>
      <c r="D41" s="428"/>
      <c r="E41" s="428"/>
      <c r="F41" s="428"/>
      <c r="G41" s="428"/>
      <c r="H41" s="428"/>
      <c r="I41" s="429"/>
      <c r="J41" s="344">
        <v>1658773.12528</v>
      </c>
      <c r="K41" s="430"/>
      <c r="L41" s="431"/>
      <c r="M41" s="431"/>
      <c r="N41" s="431"/>
      <c r="O41" s="432"/>
    </row>
    <row r="42" spans="1:17" ht="15" thickTop="1">
      <c r="J42" s="346"/>
    </row>
    <row r="43" spans="1:17">
      <c r="J43" s="345"/>
    </row>
  </sheetData>
  <mergeCells count="17">
    <mergeCell ref="E5:E6"/>
    <mergeCell ref="F5:F6"/>
    <mergeCell ref="A1:O1"/>
    <mergeCell ref="A2:O2"/>
    <mergeCell ref="A4:O4"/>
    <mergeCell ref="A41:I41"/>
    <mergeCell ref="K41:O41"/>
    <mergeCell ref="G5:G6"/>
    <mergeCell ref="H5:H6"/>
    <mergeCell ref="I5:I6"/>
    <mergeCell ref="K5:K6"/>
    <mergeCell ref="L5:L6"/>
    <mergeCell ref="N5:N6"/>
    <mergeCell ref="A5:A6"/>
    <mergeCell ref="B5:B6"/>
    <mergeCell ref="C5:C6"/>
    <mergeCell ref="D5:D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C78F9-77FA-2B42-98E7-2DCD076E2920}">
  <dimension ref="C9:E24"/>
  <sheetViews>
    <sheetView topLeftCell="A2" zoomScale="125" workbookViewId="0">
      <selection activeCell="F20" sqref="F20"/>
    </sheetView>
  </sheetViews>
  <sheetFormatPr baseColWidth="10" defaultRowHeight="14.5"/>
  <cols>
    <col min="3" max="3" width="33.36328125" customWidth="1"/>
    <col min="4" max="4" width="12.36328125" bestFit="1" customWidth="1"/>
  </cols>
  <sheetData>
    <row r="9" spans="3:5">
      <c r="C9" s="348" t="s">
        <v>341</v>
      </c>
      <c r="D9" s="349">
        <f>SUMIF('Nota 9'!B:B,'auxiliar inversiones'!C9,'Nota 9'!J:J)</f>
        <v>50431.65</v>
      </c>
      <c r="E9" s="350">
        <f>D9/$D$23</f>
        <v>3.0242432933302539E-2</v>
      </c>
    </row>
    <row r="10" spans="3:5">
      <c r="C10" s="348" t="s">
        <v>345</v>
      </c>
      <c r="D10" s="349">
        <f>SUMIF('Nota 9'!B:B,'auxiliar inversiones'!C10,'Nota 9'!J:J)</f>
        <v>111314.86840000001</v>
      </c>
      <c r="E10" s="350">
        <f t="shared" ref="E10:E20" si="0">D10/$D$23</f>
        <v>6.6752375582920617E-2</v>
      </c>
    </row>
    <row r="11" spans="3:5">
      <c r="C11" s="348" t="s">
        <v>346</v>
      </c>
      <c r="D11" s="349">
        <f>SUMIF('Nota 9'!B:B,'auxiliar inversiones'!C11,'Nota 9'!J:J)</f>
        <v>654576</v>
      </c>
      <c r="E11" s="350">
        <f t="shared" si="0"/>
        <v>0.39253069807847735</v>
      </c>
    </row>
    <row r="12" spans="3:5">
      <c r="C12" s="348" t="s">
        <v>347</v>
      </c>
      <c r="D12" s="349">
        <f>SUMIF('Nota 9'!B:B,'auxiliar inversiones'!C12,'Nota 9'!J:J)</f>
        <v>20200.371999999999</v>
      </c>
      <c r="E12" s="350">
        <f t="shared" si="0"/>
        <v>1.2113591275275793E-2</v>
      </c>
    </row>
    <row r="13" spans="3:5">
      <c r="C13" s="348" t="s">
        <v>348</v>
      </c>
      <c r="D13" s="349">
        <f>SUMIF('Nota 9'!B:B,'auxiliar inversiones'!C13,'Nota 9'!J:J)</f>
        <v>230361</v>
      </c>
      <c r="E13" s="350">
        <f t="shared" si="0"/>
        <v>0.13814097085755683</v>
      </c>
    </row>
    <row r="14" spans="3:5">
      <c r="C14" s="348" t="s">
        <v>349</v>
      </c>
      <c r="D14" s="349">
        <f>SUMIF('Nota 9'!B:B,'auxiliar inversiones'!C14,'Nota 9'!J:J)</f>
        <v>4965</v>
      </c>
      <c r="E14" s="350">
        <f t="shared" si="0"/>
        <v>2.9773699554515292E-3</v>
      </c>
    </row>
    <row r="15" spans="3:5">
      <c r="C15" s="348" t="s">
        <v>351</v>
      </c>
      <c r="D15" s="349">
        <f>SUMIF('Nota 9'!B:B,'auxiliar inversiones'!C15,'Nota 9'!J:J)</f>
        <v>176778</v>
      </c>
      <c r="E15" s="350">
        <f t="shared" si="0"/>
        <v>0.10600876253470502</v>
      </c>
    </row>
    <row r="16" spans="3:5">
      <c r="C16" s="348" t="s">
        <v>353</v>
      </c>
      <c r="D16" s="349">
        <f>SUMIF('Nota 9'!B:B,'auxiliar inversiones'!C16,'Nota 9'!J:J)</f>
        <v>70526</v>
      </c>
      <c r="E16" s="350">
        <f t="shared" si="0"/>
        <v>4.2292445816349354E-2</v>
      </c>
    </row>
    <row r="17" spans="3:5">
      <c r="C17" s="348" t="s">
        <v>354</v>
      </c>
      <c r="D17" s="349">
        <f>SUMIF('Nota 9'!B:B,'auxiliar inversiones'!C17,'Nota 9'!J:J)</f>
        <v>102125.36289999999</v>
      </c>
      <c r="E17" s="350">
        <f t="shared" si="0"/>
        <v>6.1241689262445963E-2</v>
      </c>
    </row>
    <row r="18" spans="3:5">
      <c r="C18" s="348" t="s">
        <v>356</v>
      </c>
      <c r="D18" s="349">
        <f>SUMIF('Nota 9'!B:B,'auxiliar inversiones'!C18,'Nota 9'!J:J)</f>
        <v>98763.307799999995</v>
      </c>
      <c r="E18" s="350">
        <f t="shared" si="0"/>
        <v>5.9225559988868408E-2</v>
      </c>
    </row>
    <row r="19" spans="3:5">
      <c r="C19" s="348" t="s">
        <v>357</v>
      </c>
      <c r="D19" s="349">
        <f>SUMIF('Nota 9'!B:B,'auxiliar inversiones'!C19,'Nota 9'!J:J)</f>
        <v>77793.084180000005</v>
      </c>
      <c r="E19" s="350">
        <f t="shared" si="0"/>
        <v>4.665031048931393E-2</v>
      </c>
    </row>
    <row r="20" spans="3:5">
      <c r="C20" s="348" t="s">
        <v>361</v>
      </c>
      <c r="D20" s="349">
        <f>SUMIF('Nota 9'!B:B,'auxiliar inversiones'!C20,'Nota 9'!J:J)</f>
        <v>60938.48</v>
      </c>
      <c r="E20" s="350">
        <f t="shared" si="0"/>
        <v>3.6543081466844693E-2</v>
      </c>
    </row>
    <row r="21" spans="3:5">
      <c r="C21" s="351"/>
      <c r="D21" s="352">
        <f>SUM(D9:D20)</f>
        <v>1658773.12528</v>
      </c>
      <c r="E21" s="351"/>
    </row>
    <row r="22" spans="3:5">
      <c r="C22" s="351"/>
      <c r="D22" s="351"/>
      <c r="E22" s="351"/>
    </row>
    <row r="23" spans="3:5">
      <c r="C23" s="351" t="s">
        <v>363</v>
      </c>
      <c r="D23" s="353">
        <f>'Nota 9'!Q7</f>
        <v>1667579.1300000001</v>
      </c>
      <c r="E23" s="351"/>
    </row>
    <row r="24" spans="3:5">
      <c r="C24" s="351"/>
      <c r="D24" s="351"/>
      <c r="E24" s="35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2BC3-7E0C-A84D-A543-BD6060146A4B}">
  <dimension ref="A5:B36"/>
  <sheetViews>
    <sheetView workbookViewId="0">
      <selection activeCell="B7" sqref="B7:B8"/>
    </sheetView>
  </sheetViews>
  <sheetFormatPr baseColWidth="10" defaultRowHeight="14.5"/>
  <cols>
    <col min="1" max="1" width="45.1796875" bestFit="1" customWidth="1"/>
    <col min="2" max="2" width="14.1796875" customWidth="1"/>
  </cols>
  <sheetData>
    <row r="5" spans="1:2">
      <c r="B5" s="308">
        <v>45291</v>
      </c>
    </row>
    <row r="6" spans="1:2">
      <c r="A6" s="304" t="s">
        <v>157</v>
      </c>
    </row>
    <row r="7" spans="1:2">
      <c r="A7" s="304" t="s">
        <v>288</v>
      </c>
      <c r="B7" s="305" t="e">
        <f>+SUMIF(#REF!,'ER (2)'!A7,#REF!)</f>
        <v>#REF!</v>
      </c>
    </row>
    <row r="8" spans="1:2">
      <c r="A8" s="304" t="s">
        <v>289</v>
      </c>
      <c r="B8" s="305" t="e">
        <f>+SUMIF(#REF!,'ER (2)'!A8,#REF!)</f>
        <v>#REF!</v>
      </c>
    </row>
    <row r="9" spans="1:2">
      <c r="A9" s="306" t="s">
        <v>304</v>
      </c>
      <c r="B9" s="312" t="e">
        <f>SUM(B7:B8)</f>
        <v>#REF!</v>
      </c>
    </row>
    <row r="10" spans="1:2">
      <c r="A10" s="304" t="s">
        <v>305</v>
      </c>
      <c r="B10" s="305"/>
    </row>
    <row r="11" spans="1:2">
      <c r="A11" s="304" t="s">
        <v>290</v>
      </c>
      <c r="B11" s="305" t="e">
        <f>+SUMIF(#REF!,'ER (2)'!A11,#REF!)</f>
        <v>#REF!</v>
      </c>
    </row>
    <row r="12" spans="1:2">
      <c r="A12" s="306" t="s">
        <v>306</v>
      </c>
      <c r="B12" s="313" t="e">
        <f>+B9+B11</f>
        <v>#REF!</v>
      </c>
    </row>
    <row r="13" spans="1:2">
      <c r="A13" s="304"/>
      <c r="B13" s="305" t="e">
        <f>+B12-#REF!</f>
        <v>#REF!</v>
      </c>
    </row>
    <row r="14" spans="1:2">
      <c r="A14" s="304"/>
    </row>
    <row r="15" spans="1:2">
      <c r="A15" s="304"/>
    </row>
    <row r="16" spans="1:2">
      <c r="A16" s="304"/>
    </row>
    <row r="17" spans="1:1">
      <c r="A17" s="304"/>
    </row>
    <row r="18" spans="1:1">
      <c r="A18" s="304"/>
    </row>
    <row r="19" spans="1:1">
      <c r="A19" s="304"/>
    </row>
    <row r="20" spans="1:1">
      <c r="A20" s="304"/>
    </row>
    <row r="21" spans="1:1">
      <c r="A21" s="304"/>
    </row>
    <row r="22" spans="1:1">
      <c r="A22" s="304"/>
    </row>
    <row r="23" spans="1:1">
      <c r="A23" s="304"/>
    </row>
    <row r="24" spans="1:1">
      <c r="A24" s="304"/>
    </row>
    <row r="25" spans="1:1">
      <c r="A25" s="304"/>
    </row>
    <row r="26" spans="1:1">
      <c r="A26" s="304"/>
    </row>
    <row r="27" spans="1:1">
      <c r="A27" s="304"/>
    </row>
    <row r="28" spans="1:1">
      <c r="A28" s="304"/>
    </row>
    <row r="29" spans="1:1">
      <c r="A29" s="304" t="s">
        <v>307</v>
      </c>
    </row>
    <row r="30" spans="1:1">
      <c r="A30" s="304" t="s">
        <v>308</v>
      </c>
    </row>
    <row r="31" spans="1:1">
      <c r="A31" s="304" t="s">
        <v>309</v>
      </c>
    </row>
    <row r="32" spans="1:1">
      <c r="A32" s="304" t="s">
        <v>310</v>
      </c>
    </row>
    <row r="33" spans="1:1">
      <c r="A33" s="304" t="s">
        <v>311</v>
      </c>
    </row>
    <row r="34" spans="1:1">
      <c r="A34" s="304"/>
    </row>
    <row r="35" spans="1:1">
      <c r="A35" s="304"/>
    </row>
    <row r="36" spans="1:1">
      <c r="A36" s="304" t="s">
        <v>312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3366"/>
  </sheetPr>
  <dimension ref="B1:P46"/>
  <sheetViews>
    <sheetView showGridLines="0" topLeftCell="A2" zoomScale="70" zoomScaleNormal="70" workbookViewId="0">
      <pane ySplit="14" topLeftCell="A33" activePane="bottomLeft" state="frozen"/>
      <selection activeCell="O16" sqref="O16"/>
      <selection pane="bottomLeft" activeCell="P36" sqref="P36"/>
    </sheetView>
  </sheetViews>
  <sheetFormatPr baseColWidth="10" defaultColWidth="11.453125" defaultRowHeight="14"/>
  <cols>
    <col min="1" max="1" width="2.6328125" style="56" customWidth="1"/>
    <col min="2" max="3" width="8.1796875" style="57" customWidth="1"/>
    <col min="4" max="4" width="14.453125" style="57" customWidth="1"/>
    <col min="5" max="7" width="11.453125" style="57"/>
    <col min="8" max="8" width="11.453125" style="57" customWidth="1"/>
    <col min="9" max="9" width="17.1796875" style="57" customWidth="1"/>
    <col min="10" max="14" width="11.453125" style="57"/>
    <col min="15" max="15" width="22.36328125" style="57" customWidth="1"/>
    <col min="16" max="16384" width="11.453125" style="56"/>
  </cols>
  <sheetData>
    <row r="1" spans="2:15" hidden="1"/>
    <row r="3" spans="2:15">
      <c r="G3" s="206"/>
      <c r="H3" s="206"/>
      <c r="I3" s="206"/>
      <c r="J3" s="206"/>
      <c r="K3" s="206"/>
      <c r="L3" s="206"/>
      <c r="M3" s="206"/>
      <c r="N3" s="206"/>
      <c r="O3" s="206"/>
    </row>
    <row r="4" spans="2:15">
      <c r="G4" s="206"/>
      <c r="H4" s="206"/>
      <c r="I4" s="206"/>
      <c r="J4" s="206"/>
      <c r="K4" s="206"/>
      <c r="L4" s="206"/>
      <c r="M4" s="206"/>
      <c r="N4" s="206"/>
      <c r="O4" s="206"/>
    </row>
    <row r="5" spans="2:15">
      <c r="G5" s="206"/>
      <c r="H5" s="206"/>
      <c r="I5" s="206"/>
      <c r="J5" s="206"/>
      <c r="K5" s="206"/>
      <c r="L5" s="206"/>
      <c r="M5" s="206"/>
      <c r="N5" s="206"/>
      <c r="O5" s="206"/>
    </row>
    <row r="6" spans="2:15">
      <c r="G6" s="206"/>
      <c r="H6" s="206"/>
      <c r="I6" s="206"/>
      <c r="J6" s="206"/>
      <c r="K6" s="206"/>
      <c r="L6" s="206"/>
      <c r="M6" s="206"/>
      <c r="N6" s="206"/>
      <c r="O6" s="206"/>
    </row>
    <row r="7" spans="2:15" ht="18.75" customHeight="1">
      <c r="B7" s="205"/>
      <c r="C7" s="375" t="s">
        <v>263</v>
      </c>
      <c r="D7" s="375"/>
      <c r="E7" s="375"/>
      <c r="F7" s="375"/>
      <c r="G7" s="375"/>
      <c r="H7" s="375"/>
      <c r="I7" s="375"/>
      <c r="J7" s="375"/>
      <c r="K7" s="375"/>
      <c r="L7" s="375"/>
      <c r="M7" s="375"/>
      <c r="N7" s="375"/>
      <c r="O7" s="375"/>
    </row>
    <row r="8" spans="2:15" ht="18.75" customHeight="1">
      <c r="B8" s="205"/>
      <c r="C8" s="375"/>
      <c r="D8" s="375"/>
      <c r="E8" s="375"/>
      <c r="F8" s="375"/>
      <c r="G8" s="375"/>
      <c r="H8" s="375"/>
      <c r="I8" s="375"/>
      <c r="J8" s="375"/>
      <c r="K8" s="375"/>
      <c r="L8" s="375"/>
      <c r="M8" s="375"/>
      <c r="N8" s="375"/>
      <c r="O8" s="375"/>
    </row>
    <row r="9" spans="2:15" ht="18.75" customHeight="1">
      <c r="B9" s="205"/>
      <c r="C9" s="375"/>
      <c r="D9" s="375"/>
      <c r="E9" s="375"/>
      <c r="F9" s="375"/>
      <c r="G9" s="375"/>
      <c r="H9" s="375"/>
      <c r="I9" s="375"/>
      <c r="J9" s="375"/>
      <c r="K9" s="375"/>
      <c r="L9" s="375"/>
      <c r="M9" s="375"/>
      <c r="N9" s="375"/>
      <c r="O9" s="375"/>
    </row>
    <row r="10" spans="2:15" ht="18.75" customHeight="1">
      <c r="B10" s="205"/>
      <c r="C10" s="375"/>
      <c r="D10" s="375"/>
      <c r="E10" s="375"/>
      <c r="F10" s="375"/>
      <c r="G10" s="375"/>
      <c r="H10" s="375"/>
      <c r="I10" s="375"/>
      <c r="J10" s="375"/>
      <c r="K10" s="375"/>
      <c r="L10" s="375"/>
      <c r="M10" s="375"/>
      <c r="N10" s="375"/>
      <c r="O10" s="375"/>
    </row>
    <row r="11" spans="2:15" ht="18.75" customHeight="1">
      <c r="B11" s="205"/>
      <c r="C11" s="375"/>
      <c r="D11" s="375"/>
      <c r="E11" s="375"/>
      <c r="F11" s="375"/>
      <c r="G11" s="375"/>
      <c r="H11" s="375"/>
      <c r="I11" s="375"/>
      <c r="J11" s="375"/>
      <c r="K11" s="375"/>
      <c r="L11" s="375"/>
      <c r="M11" s="375"/>
      <c r="N11" s="375"/>
      <c r="O11" s="375"/>
    </row>
    <row r="12" spans="2:15" ht="18.75" customHeight="1">
      <c r="B12" s="205"/>
      <c r="C12" s="375"/>
      <c r="D12" s="375"/>
      <c r="E12" s="375"/>
      <c r="F12" s="375"/>
      <c r="G12" s="375"/>
      <c r="H12" s="375"/>
      <c r="I12" s="375"/>
      <c r="J12" s="375"/>
      <c r="K12" s="375"/>
      <c r="L12" s="375"/>
      <c r="M12" s="375"/>
      <c r="N12" s="375"/>
      <c r="O12" s="375"/>
    </row>
    <row r="13" spans="2:15" ht="18.75" customHeight="1">
      <c r="B13" s="205"/>
      <c r="C13" s="375"/>
      <c r="D13" s="375"/>
      <c r="E13" s="375"/>
      <c r="F13" s="375"/>
      <c r="G13" s="375"/>
      <c r="H13" s="375"/>
      <c r="I13" s="375"/>
      <c r="J13" s="375"/>
      <c r="K13" s="375"/>
      <c r="L13" s="375"/>
      <c r="M13" s="375"/>
      <c r="N13" s="375"/>
      <c r="O13" s="375"/>
    </row>
    <row r="14" spans="2:15" ht="18.75" customHeight="1">
      <c r="B14" s="205"/>
      <c r="C14" s="375"/>
      <c r="D14" s="375"/>
      <c r="E14" s="375"/>
      <c r="F14" s="375"/>
      <c r="G14" s="375"/>
      <c r="H14" s="375"/>
      <c r="I14" s="375"/>
      <c r="J14" s="375"/>
      <c r="K14" s="375"/>
      <c r="L14" s="375"/>
      <c r="M14" s="375"/>
      <c r="N14" s="375"/>
      <c r="O14" s="375"/>
    </row>
    <row r="15" spans="2:15" ht="18.75" customHeight="1">
      <c r="B15" s="205"/>
      <c r="C15" s="375"/>
      <c r="D15" s="375"/>
      <c r="E15" s="375"/>
      <c r="F15" s="375"/>
      <c r="G15" s="375"/>
      <c r="H15" s="375"/>
      <c r="I15" s="375"/>
      <c r="J15" s="375"/>
      <c r="K15" s="375"/>
      <c r="L15" s="375"/>
      <c r="M15" s="375"/>
      <c r="N15" s="375"/>
      <c r="O15" s="375"/>
    </row>
    <row r="16" spans="2:15" ht="15.5">
      <c r="B16" s="58"/>
      <c r="C16" s="58"/>
      <c r="D16" s="59"/>
      <c r="E16" s="58"/>
      <c r="F16" s="58"/>
      <c r="G16" s="58"/>
      <c r="H16" s="58"/>
      <c r="I16" s="58"/>
      <c r="J16" s="58"/>
      <c r="K16" s="58"/>
      <c r="L16" s="58"/>
      <c r="M16" s="58"/>
      <c r="N16" s="58"/>
      <c r="O16" s="58"/>
    </row>
    <row r="17" spans="2:16" ht="4.25" customHeight="1">
      <c r="B17" s="58"/>
      <c r="C17" s="60"/>
      <c r="D17" s="60"/>
      <c r="E17" s="60"/>
      <c r="F17" s="60"/>
      <c r="G17" s="60"/>
      <c r="H17" s="60"/>
      <c r="I17" s="60"/>
      <c r="J17" s="60"/>
      <c r="K17" s="60"/>
      <c r="L17" s="60"/>
      <c r="M17" s="60"/>
      <c r="N17" s="60"/>
      <c r="O17" s="60"/>
    </row>
    <row r="18" spans="2:16" s="62" customFormat="1" ht="20">
      <c r="B18" s="374" t="s">
        <v>279</v>
      </c>
      <c r="C18" s="374"/>
      <c r="D18" s="374"/>
      <c r="E18" s="374"/>
      <c r="F18" s="374"/>
      <c r="G18" s="374"/>
      <c r="H18" s="374"/>
      <c r="I18" s="374"/>
      <c r="J18" s="374"/>
      <c r="K18" s="374"/>
      <c r="L18" s="374"/>
      <c r="M18" s="374"/>
      <c r="N18" s="374"/>
      <c r="O18" s="374"/>
    </row>
    <row r="19" spans="2:16" s="62" customFormat="1" ht="20">
      <c r="B19" s="374" t="s">
        <v>134</v>
      </c>
      <c r="C19" s="374"/>
      <c r="D19" s="374"/>
      <c r="E19" s="374"/>
      <c r="F19" s="374"/>
      <c r="G19" s="374"/>
      <c r="H19" s="374"/>
      <c r="I19" s="374"/>
      <c r="J19" s="374"/>
      <c r="K19" s="374"/>
      <c r="L19" s="374"/>
      <c r="M19" s="374"/>
      <c r="N19" s="374"/>
      <c r="O19" s="374"/>
    </row>
    <row r="20" spans="2:16" ht="23">
      <c r="B20" s="61"/>
      <c r="C20" s="61"/>
      <c r="D20" s="61"/>
      <c r="E20" s="61"/>
      <c r="F20" s="61"/>
      <c r="G20" s="61"/>
      <c r="H20" s="61"/>
      <c r="I20" s="61"/>
      <c r="J20" s="61"/>
      <c r="K20" s="61"/>
      <c r="L20" s="61"/>
      <c r="M20" s="61"/>
      <c r="N20" s="61"/>
      <c r="O20" s="61"/>
    </row>
    <row r="21" spans="2:16" ht="15.5">
      <c r="B21" s="275"/>
      <c r="C21" s="275"/>
      <c r="D21" s="275"/>
      <c r="E21" s="275"/>
      <c r="F21" s="275"/>
      <c r="G21" s="275"/>
      <c r="H21" s="276"/>
      <c r="I21" s="275"/>
      <c r="J21" s="275"/>
      <c r="K21" s="276"/>
      <c r="L21" s="276"/>
      <c r="M21" s="277"/>
      <c r="N21" s="275"/>
      <c r="O21" s="275"/>
    </row>
    <row r="22" spans="2:16" ht="15.5">
      <c r="B22" s="275"/>
      <c r="C22" s="275"/>
      <c r="D22" s="275"/>
      <c r="E22" s="275"/>
      <c r="F22" s="275"/>
      <c r="G22" s="275"/>
      <c r="H22" s="276"/>
      <c r="I22" s="275"/>
      <c r="J22" s="275"/>
      <c r="K22" s="276"/>
      <c r="L22" s="276"/>
      <c r="M22" s="278" t="s">
        <v>91</v>
      </c>
      <c r="N22" s="275"/>
      <c r="O22" s="275"/>
    </row>
    <row r="23" spans="2:16">
      <c r="B23" s="275"/>
      <c r="C23" s="279"/>
      <c r="D23" s="279"/>
      <c r="E23" s="279"/>
      <c r="F23" s="279"/>
      <c r="G23" s="279"/>
      <c r="H23" s="280"/>
      <c r="I23" s="279"/>
      <c r="J23" s="279"/>
      <c r="K23" s="280"/>
      <c r="L23" s="280"/>
      <c r="M23" s="279"/>
      <c r="N23" s="279"/>
      <c r="O23" s="279"/>
      <c r="P23" s="279"/>
    </row>
    <row r="24" spans="2:16" s="281" customFormat="1" ht="16.5">
      <c r="C24" s="282"/>
      <c r="D24" s="282" t="s">
        <v>113</v>
      </c>
      <c r="E24" s="283"/>
      <c r="F24" s="284"/>
      <c r="G24" s="284"/>
      <c r="H24" s="285"/>
      <c r="I24" s="279"/>
      <c r="J24" s="279"/>
      <c r="K24" s="279"/>
      <c r="L24" s="285"/>
      <c r="M24" s="286" t="s">
        <v>117</v>
      </c>
      <c r="N24" s="279"/>
      <c r="O24" s="279"/>
      <c r="P24" s="279"/>
    </row>
    <row r="25" spans="2:16" s="281" customFormat="1" ht="16.5">
      <c r="C25" s="282"/>
      <c r="D25" s="282"/>
      <c r="E25" s="283"/>
      <c r="F25" s="284"/>
      <c r="G25" s="284"/>
      <c r="H25" s="287"/>
      <c r="I25" s="279"/>
      <c r="J25" s="279"/>
      <c r="K25" s="279"/>
      <c r="L25" s="287"/>
      <c r="M25" s="279"/>
      <c r="N25" s="279"/>
      <c r="O25" s="279"/>
      <c r="P25" s="279"/>
    </row>
    <row r="26" spans="2:16" s="281" customFormat="1" ht="16.5">
      <c r="C26" s="282"/>
      <c r="D26" s="282" t="s">
        <v>112</v>
      </c>
      <c r="E26" s="283"/>
      <c r="F26" s="284"/>
      <c r="G26" s="284"/>
      <c r="H26" s="285"/>
      <c r="I26" s="279"/>
      <c r="J26" s="279"/>
      <c r="K26" s="279"/>
      <c r="L26" s="285"/>
      <c r="M26" s="286" t="s">
        <v>118</v>
      </c>
      <c r="N26" s="279"/>
      <c r="O26" s="279"/>
      <c r="P26" s="279"/>
    </row>
    <row r="27" spans="2:16" s="281" customFormat="1" ht="16.5">
      <c r="C27" s="282"/>
      <c r="D27" s="282"/>
      <c r="E27" s="283"/>
      <c r="F27" s="284"/>
      <c r="G27" s="284"/>
      <c r="H27" s="287"/>
      <c r="I27" s="279"/>
      <c r="J27" s="279"/>
      <c r="K27" s="279"/>
      <c r="L27" s="287"/>
      <c r="M27" s="279"/>
      <c r="N27" s="279"/>
      <c r="O27" s="279"/>
      <c r="P27" s="279"/>
    </row>
    <row r="28" spans="2:16" s="281" customFormat="1" ht="16.5">
      <c r="C28" s="282"/>
      <c r="D28" s="282" t="s">
        <v>115</v>
      </c>
      <c r="E28" s="283"/>
      <c r="F28" s="284"/>
      <c r="G28" s="284"/>
      <c r="H28" s="285"/>
      <c r="I28" s="279"/>
      <c r="J28" s="279"/>
      <c r="K28" s="279"/>
      <c r="L28" s="285"/>
      <c r="M28" s="286" t="s">
        <v>119</v>
      </c>
      <c r="N28" s="285"/>
      <c r="O28" s="279"/>
      <c r="P28" s="279"/>
    </row>
    <row r="29" spans="2:16" s="281" customFormat="1" ht="16.5">
      <c r="C29" s="282"/>
      <c r="D29" s="282"/>
      <c r="E29" s="283"/>
      <c r="F29" s="284"/>
      <c r="G29" s="284"/>
      <c r="H29" s="287"/>
      <c r="I29" s="279"/>
      <c r="J29" s="279"/>
      <c r="K29" s="279"/>
      <c r="L29" s="287"/>
      <c r="M29" s="279"/>
      <c r="N29" s="279"/>
      <c r="O29" s="279"/>
      <c r="P29" s="279"/>
    </row>
    <row r="30" spans="2:16" s="281" customFormat="1" ht="16.5">
      <c r="C30" s="282"/>
      <c r="D30" s="282" t="s">
        <v>114</v>
      </c>
      <c r="E30" s="283"/>
      <c r="F30" s="284"/>
      <c r="G30" s="284"/>
      <c r="H30" s="285"/>
      <c r="I30" s="279"/>
      <c r="J30" s="279"/>
      <c r="K30" s="279"/>
      <c r="L30" s="285"/>
      <c r="M30" s="288" t="s">
        <v>259</v>
      </c>
      <c r="N30" s="279"/>
      <c r="O30" s="279"/>
      <c r="P30" s="279"/>
    </row>
    <row r="31" spans="2:16" s="281" customFormat="1" ht="16.5">
      <c r="C31" s="282"/>
      <c r="D31" s="282"/>
      <c r="E31" s="283"/>
      <c r="F31" s="284"/>
      <c r="G31" s="284"/>
      <c r="H31" s="287"/>
      <c r="I31" s="279"/>
      <c r="J31" s="279"/>
      <c r="K31" s="279"/>
      <c r="L31" s="287"/>
      <c r="M31" s="279"/>
      <c r="N31" s="279"/>
      <c r="O31" s="279"/>
      <c r="P31" s="279"/>
    </row>
    <row r="32" spans="2:16" s="281" customFormat="1" ht="16.5">
      <c r="C32" s="282"/>
      <c r="D32" s="282" t="s">
        <v>116</v>
      </c>
      <c r="E32" s="283"/>
      <c r="F32" s="284"/>
      <c r="G32" s="284"/>
      <c r="H32" s="285"/>
      <c r="I32" s="279"/>
      <c r="J32" s="279"/>
      <c r="K32" s="279"/>
      <c r="L32" s="289"/>
      <c r="M32" s="286" t="s">
        <v>120</v>
      </c>
      <c r="N32" s="279"/>
      <c r="O32" s="279"/>
      <c r="P32" s="279"/>
    </row>
    <row r="33" spans="2:16" s="281" customFormat="1" ht="16.5">
      <c r="C33" s="282"/>
      <c r="D33" s="282"/>
      <c r="E33" s="283"/>
      <c r="F33" s="284"/>
      <c r="G33" s="284"/>
      <c r="H33" s="287"/>
      <c r="I33" s="279"/>
      <c r="J33" s="279"/>
      <c r="K33" s="279"/>
      <c r="L33" s="287"/>
      <c r="M33" s="279"/>
      <c r="N33" s="279"/>
      <c r="O33" s="279"/>
      <c r="P33" s="279"/>
    </row>
    <row r="34" spans="2:16" s="281" customFormat="1" ht="16.5">
      <c r="C34" s="282"/>
      <c r="D34" s="282" t="s">
        <v>237</v>
      </c>
      <c r="E34" s="283"/>
      <c r="F34" s="284"/>
      <c r="G34" s="284"/>
      <c r="H34" s="285"/>
      <c r="I34" s="279"/>
      <c r="J34" s="279"/>
      <c r="K34" s="279"/>
      <c r="L34" s="289"/>
      <c r="M34" s="286" t="s">
        <v>239</v>
      </c>
      <c r="N34" s="279"/>
      <c r="O34" s="279"/>
      <c r="P34" s="279"/>
    </row>
    <row r="35" spans="2:16" s="275" customFormat="1" ht="16.5">
      <c r="C35" s="290"/>
      <c r="D35" s="290"/>
      <c r="E35" s="283"/>
      <c r="F35" s="284"/>
      <c r="G35" s="284"/>
      <c r="H35" s="285"/>
      <c r="I35" s="279"/>
      <c r="J35" s="279"/>
      <c r="K35" s="279"/>
      <c r="L35" s="291"/>
      <c r="M35" s="286"/>
      <c r="N35" s="279"/>
      <c r="O35" s="279"/>
      <c r="P35" s="279"/>
    </row>
    <row r="36" spans="2:16" s="275" customFormat="1" ht="16.5">
      <c r="C36" s="290"/>
      <c r="D36" s="290"/>
      <c r="E36" s="283"/>
      <c r="F36" s="284"/>
      <c r="G36" s="284"/>
      <c r="H36" s="285"/>
      <c r="I36" s="279"/>
      <c r="J36" s="279"/>
      <c r="K36" s="279"/>
      <c r="L36" s="291"/>
      <c r="M36" s="286"/>
      <c r="N36" s="279"/>
      <c r="O36" s="279"/>
      <c r="P36" s="279"/>
    </row>
    <row r="37" spans="2:16" s="281" customFormat="1" ht="16.5">
      <c r="C37" s="282"/>
      <c r="D37" s="282" t="s">
        <v>260</v>
      </c>
      <c r="E37" s="283"/>
      <c r="F37" s="284"/>
      <c r="G37" s="284"/>
      <c r="H37" s="285"/>
      <c r="I37" s="279"/>
      <c r="J37" s="279"/>
      <c r="K37" s="279"/>
      <c r="L37" s="289"/>
      <c r="M37" s="288" t="s">
        <v>261</v>
      </c>
      <c r="N37" s="279"/>
      <c r="O37" s="279"/>
      <c r="P37" s="279"/>
    </row>
    <row r="38" spans="2:16" s="275" customFormat="1" ht="16.5">
      <c r="C38" s="290"/>
      <c r="D38" s="290"/>
      <c r="E38" s="283"/>
      <c r="F38" s="284"/>
      <c r="G38" s="284"/>
      <c r="H38" s="285"/>
      <c r="I38" s="279"/>
      <c r="J38" s="279"/>
      <c r="K38" s="279"/>
      <c r="L38" s="291"/>
      <c r="M38" s="286"/>
      <c r="N38" s="279"/>
      <c r="O38" s="279"/>
      <c r="P38" s="279"/>
    </row>
    <row r="39" spans="2:16" s="281" customFormat="1" ht="16.5">
      <c r="C39" s="292"/>
      <c r="D39" s="292" t="s">
        <v>238</v>
      </c>
      <c r="E39" s="293"/>
      <c r="F39" s="294"/>
      <c r="G39" s="294"/>
      <c r="H39" s="295"/>
      <c r="L39" s="296"/>
      <c r="M39" s="297" t="s">
        <v>240</v>
      </c>
    </row>
    <row r="40" spans="2:16" s="275" customFormat="1" ht="16.5">
      <c r="C40" s="298"/>
      <c r="D40" s="298"/>
      <c r="E40" s="299"/>
      <c r="F40" s="300"/>
      <c r="G40" s="300"/>
      <c r="H40" s="301"/>
      <c r="L40" s="302"/>
    </row>
    <row r="41" spans="2:16" s="275" customFormat="1">
      <c r="B41" s="57"/>
      <c r="C41" s="57"/>
      <c r="D41" s="57"/>
      <c r="E41" s="57"/>
      <c r="F41" s="57"/>
      <c r="G41" s="57"/>
      <c r="H41" s="57"/>
      <c r="I41" s="57"/>
      <c r="J41" s="57"/>
      <c r="K41" s="57"/>
      <c r="L41" s="57"/>
      <c r="M41" s="57"/>
      <c r="N41" s="57"/>
      <c r="O41" s="57"/>
    </row>
    <row r="42" spans="2:16" s="275" customFormat="1">
      <c r="B42" s="57"/>
      <c r="C42" s="57"/>
      <c r="D42" s="57"/>
      <c r="E42" s="57"/>
      <c r="F42" s="57"/>
      <c r="G42" s="57"/>
      <c r="H42" s="57"/>
      <c r="I42" s="57"/>
      <c r="J42" s="57"/>
      <c r="K42" s="57"/>
      <c r="L42" s="57"/>
      <c r="M42" s="57"/>
      <c r="N42" s="57"/>
      <c r="O42" s="57"/>
    </row>
    <row r="43" spans="2:16" s="275" customFormat="1">
      <c r="B43" s="57"/>
      <c r="C43" s="57"/>
      <c r="D43" s="57"/>
      <c r="E43" s="57"/>
      <c r="F43" s="57"/>
      <c r="G43" s="57"/>
      <c r="H43" s="57"/>
      <c r="I43" s="57"/>
      <c r="J43" s="57"/>
      <c r="K43" s="57"/>
      <c r="L43" s="57"/>
      <c r="M43" s="57"/>
      <c r="N43" s="57"/>
      <c r="O43" s="57"/>
    </row>
    <row r="44" spans="2:16" s="275" customFormat="1">
      <c r="B44" s="57"/>
      <c r="C44" s="57"/>
      <c r="D44" s="57"/>
      <c r="E44" s="57"/>
      <c r="F44" s="57"/>
      <c r="G44" s="57"/>
      <c r="H44" s="57"/>
      <c r="I44" s="57"/>
      <c r="J44" s="57"/>
      <c r="K44" s="57"/>
      <c r="L44" s="57"/>
      <c r="M44" s="57"/>
      <c r="N44" s="57"/>
      <c r="O44" s="57"/>
    </row>
    <row r="45" spans="2:16" s="275" customFormat="1">
      <c r="B45" s="57"/>
      <c r="C45" s="57"/>
      <c r="D45" s="57"/>
      <c r="E45" s="57"/>
      <c r="F45" s="57"/>
      <c r="G45" s="57"/>
      <c r="H45" s="57"/>
      <c r="I45" s="57"/>
      <c r="J45" s="57"/>
      <c r="K45" s="57"/>
      <c r="L45" s="57"/>
      <c r="M45" s="57"/>
      <c r="N45" s="57"/>
      <c r="O45" s="57"/>
    </row>
    <row r="46" spans="2:16" s="275" customFormat="1">
      <c r="B46" s="57"/>
      <c r="C46" s="57"/>
      <c r="D46" s="57"/>
      <c r="E46" s="57"/>
      <c r="F46" s="57"/>
      <c r="G46" s="57"/>
      <c r="H46" s="57"/>
      <c r="I46" s="57"/>
      <c r="J46" s="57"/>
      <c r="K46" s="57"/>
      <c r="L46" s="57"/>
      <c r="M46" s="57"/>
      <c r="N46" s="57"/>
      <c r="O46" s="57"/>
    </row>
  </sheetData>
  <mergeCells count="3">
    <mergeCell ref="B18:O18"/>
    <mergeCell ref="B19:O19"/>
    <mergeCell ref="C7:O15"/>
  </mergeCells>
  <hyperlinks>
    <hyperlink ref="M24" location="'Activo Neto'!A1" display="'Activo Neto'!A1" xr:uid="{D98BF293-EB69-40CA-A8D4-6E6B94308BDC}"/>
    <hyperlink ref="M26" location="'Estado de Ingresos y Egresos'!A1" display="'Estado de Ingresos y Egresos'!A1" xr:uid="{EE791E5F-1207-4741-8286-79B668E9A73E}"/>
    <hyperlink ref="M32" location="'Nota 1 a Nota 3.5'!A1" display="'Nota 1 a Nota 3.5'!A1" xr:uid="{943072D1-B02C-4791-AFD1-3F43ECC5A0DD}"/>
    <hyperlink ref="M28" location="'FLUJO DE EFECTIVO'!A1" display="Flujos de Efectivo'!A1" xr:uid="{5BF98B03-B851-410B-B3CE-AD5F9F36D599}"/>
    <hyperlink ref="M34" location="'Nota 3.6 a Nota 4.1'!A1" display="'Nota 3.6 a Nota 4.1'!A1" xr:uid="{B290D4FC-C33D-44F5-8E33-4E708C037AAF}"/>
    <hyperlink ref="M39" location="'Nota 5 a Nota 8'!A1" display="'Nota 5 a Nota 8'!A1" xr:uid="{FE16895C-F908-473A-8B6A-783A6F1A361E}"/>
    <hyperlink ref="M30" location="'VARIACION DEL ACTIVO NETO'!A1" display="'VARIACION DEL ACTIVO NETO'!A1" xr:uid="{EEFF9CBE-4F8E-415E-BC6E-5C5AA48F4C2D}"/>
    <hyperlink ref="M37" location="'Nota 4.2 a Nota 4.5'!A1" display="'Nota 4.2 a Nota 4.5'!A1" xr:uid="{B706C649-D792-4182-875F-2E8727F78300}"/>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2FFE5-F6E4-4C95-8830-BCDBDA1D18F9}">
  <sheetPr>
    <tabColor rgb="FFFFC000"/>
  </sheetPr>
  <dimension ref="A1:K66"/>
  <sheetViews>
    <sheetView showGridLines="0" workbookViewId="0">
      <pane ySplit="6" topLeftCell="A22" activePane="bottomLeft" state="frozen"/>
      <selection activeCell="D10" sqref="D10"/>
      <selection pane="bottomLeft" activeCell="H37" sqref="H37"/>
    </sheetView>
  </sheetViews>
  <sheetFormatPr baseColWidth="10" defaultColWidth="11.453125" defaultRowHeight="12.5"/>
  <cols>
    <col min="1" max="1" width="16.81640625" style="14" customWidth="1"/>
    <col min="2" max="2" width="21.453125" style="14" customWidth="1"/>
    <col min="3" max="3" width="15.36328125" style="16" customWidth="1"/>
    <col min="4" max="4" width="28.81640625" style="15" bestFit="1" customWidth="1"/>
    <col min="5" max="5" width="14.81640625" style="16" customWidth="1"/>
    <col min="6" max="6" width="14.36328125" style="14" hidden="1" customWidth="1"/>
    <col min="7" max="7" width="15.81640625" style="14" hidden="1" customWidth="1"/>
    <col min="8" max="8" width="15.81640625" style="67" customWidth="1"/>
    <col min="9" max="11" width="8.81640625" style="14" hidden="1" customWidth="1"/>
    <col min="12" max="249" width="8.81640625" style="14" customWidth="1"/>
    <col min="250" max="250" width="1" style="14" customWidth="1"/>
    <col min="251" max="251" width="17.36328125" style="14" customWidth="1"/>
    <col min="252" max="252" width="67.36328125" style="14" customWidth="1"/>
    <col min="253" max="253" width="28.453125" style="14" customWidth="1"/>
    <col min="254" max="505" width="8.81640625" style="14" customWidth="1"/>
    <col min="506" max="506" width="1" style="14" customWidth="1"/>
    <col min="507" max="507" width="17.36328125" style="14" customWidth="1"/>
    <col min="508" max="508" width="67.36328125" style="14" customWidth="1"/>
    <col min="509" max="509" width="28.453125" style="14" customWidth="1"/>
    <col min="510" max="761" width="8.81640625" style="14" customWidth="1"/>
    <col min="762" max="762" width="1" style="14" customWidth="1"/>
    <col min="763" max="763" width="17.36328125" style="14" customWidth="1"/>
    <col min="764" max="764" width="67.36328125" style="14" customWidth="1"/>
    <col min="765" max="765" width="28.453125" style="14" customWidth="1"/>
    <col min="766" max="1017" width="8.81640625" style="14" customWidth="1"/>
    <col min="1018" max="1018" width="1" style="14" customWidth="1"/>
    <col min="1019" max="1019" width="17.36328125" style="14" customWidth="1"/>
    <col min="1020" max="1020" width="67.36328125" style="14" customWidth="1"/>
    <col min="1021" max="1021" width="28.453125" style="14" customWidth="1"/>
    <col min="1022" max="1273" width="8.81640625" style="14" customWidth="1"/>
    <col min="1274" max="1274" width="1" style="14" customWidth="1"/>
    <col min="1275" max="1275" width="17.36328125" style="14" customWidth="1"/>
    <col min="1276" max="1276" width="67.36328125" style="14" customWidth="1"/>
    <col min="1277" max="1277" width="28.453125" style="14" customWidth="1"/>
    <col min="1278" max="1529" width="8.81640625" style="14" customWidth="1"/>
    <col min="1530" max="1530" width="1" style="14" customWidth="1"/>
    <col min="1531" max="1531" width="17.36328125" style="14" customWidth="1"/>
    <col min="1532" max="1532" width="67.36328125" style="14" customWidth="1"/>
    <col min="1533" max="1533" width="28.453125" style="14" customWidth="1"/>
    <col min="1534" max="1785" width="8.81640625" style="14" customWidth="1"/>
    <col min="1786" max="1786" width="1" style="14" customWidth="1"/>
    <col min="1787" max="1787" width="17.36328125" style="14" customWidth="1"/>
    <col min="1788" max="1788" width="67.36328125" style="14" customWidth="1"/>
    <col min="1789" max="1789" width="28.453125" style="14" customWidth="1"/>
    <col min="1790" max="2041" width="8.81640625" style="14" customWidth="1"/>
    <col min="2042" max="2042" width="1" style="14" customWidth="1"/>
    <col min="2043" max="2043" width="17.36328125" style="14" customWidth="1"/>
    <col min="2044" max="2044" width="67.36328125" style="14" customWidth="1"/>
    <col min="2045" max="2045" width="28.453125" style="14" customWidth="1"/>
    <col min="2046" max="2297" width="8.81640625" style="14" customWidth="1"/>
    <col min="2298" max="2298" width="1" style="14" customWidth="1"/>
    <col min="2299" max="2299" width="17.36328125" style="14" customWidth="1"/>
    <col min="2300" max="2300" width="67.36328125" style="14" customWidth="1"/>
    <col min="2301" max="2301" width="28.453125" style="14" customWidth="1"/>
    <col min="2302" max="2553" width="8.81640625" style="14" customWidth="1"/>
    <col min="2554" max="2554" width="1" style="14" customWidth="1"/>
    <col min="2555" max="2555" width="17.36328125" style="14" customWidth="1"/>
    <col min="2556" max="2556" width="67.36328125" style="14" customWidth="1"/>
    <col min="2557" max="2557" width="28.453125" style="14" customWidth="1"/>
    <col min="2558" max="2809" width="8.81640625" style="14" customWidth="1"/>
    <col min="2810" max="2810" width="1" style="14" customWidth="1"/>
    <col min="2811" max="2811" width="17.36328125" style="14" customWidth="1"/>
    <col min="2812" max="2812" width="67.36328125" style="14" customWidth="1"/>
    <col min="2813" max="2813" width="28.453125" style="14" customWidth="1"/>
    <col min="2814" max="3065" width="8.81640625" style="14" customWidth="1"/>
    <col min="3066" max="3066" width="1" style="14" customWidth="1"/>
    <col min="3067" max="3067" width="17.36328125" style="14" customWidth="1"/>
    <col min="3068" max="3068" width="67.36328125" style="14" customWidth="1"/>
    <col min="3069" max="3069" width="28.453125" style="14" customWidth="1"/>
    <col min="3070" max="3321" width="8.81640625" style="14" customWidth="1"/>
    <col min="3322" max="3322" width="1" style="14" customWidth="1"/>
    <col min="3323" max="3323" width="17.36328125" style="14" customWidth="1"/>
    <col min="3324" max="3324" width="67.36328125" style="14" customWidth="1"/>
    <col min="3325" max="3325" width="28.453125" style="14" customWidth="1"/>
    <col min="3326" max="3577" width="8.81640625" style="14" customWidth="1"/>
    <col min="3578" max="3578" width="1" style="14" customWidth="1"/>
    <col min="3579" max="3579" width="17.36328125" style="14" customWidth="1"/>
    <col min="3580" max="3580" width="67.36328125" style="14" customWidth="1"/>
    <col min="3581" max="3581" width="28.453125" style="14" customWidth="1"/>
    <col min="3582" max="3833" width="8.81640625" style="14" customWidth="1"/>
    <col min="3834" max="3834" width="1" style="14" customWidth="1"/>
    <col min="3835" max="3835" width="17.36328125" style="14" customWidth="1"/>
    <col min="3836" max="3836" width="67.36328125" style="14" customWidth="1"/>
    <col min="3837" max="3837" width="28.453125" style="14" customWidth="1"/>
    <col min="3838" max="4089" width="8.81640625" style="14" customWidth="1"/>
    <col min="4090" max="4090" width="1" style="14" customWidth="1"/>
    <col min="4091" max="4091" width="17.36328125" style="14" customWidth="1"/>
    <col min="4092" max="4092" width="67.36328125" style="14" customWidth="1"/>
    <col min="4093" max="4093" width="28.453125" style="14" customWidth="1"/>
    <col min="4094" max="4345" width="8.81640625" style="14" customWidth="1"/>
    <col min="4346" max="4346" width="1" style="14" customWidth="1"/>
    <col min="4347" max="4347" width="17.36328125" style="14" customWidth="1"/>
    <col min="4348" max="4348" width="67.36328125" style="14" customWidth="1"/>
    <col min="4349" max="4349" width="28.453125" style="14" customWidth="1"/>
    <col min="4350" max="4601" width="8.81640625" style="14" customWidth="1"/>
    <col min="4602" max="4602" width="1" style="14" customWidth="1"/>
    <col min="4603" max="4603" width="17.36328125" style="14" customWidth="1"/>
    <col min="4604" max="4604" width="67.36328125" style="14" customWidth="1"/>
    <col min="4605" max="4605" width="28.453125" style="14" customWidth="1"/>
    <col min="4606" max="4857" width="8.81640625" style="14" customWidth="1"/>
    <col min="4858" max="4858" width="1" style="14" customWidth="1"/>
    <col min="4859" max="4859" width="17.36328125" style="14" customWidth="1"/>
    <col min="4860" max="4860" width="67.36328125" style="14" customWidth="1"/>
    <col min="4861" max="4861" width="28.453125" style="14" customWidth="1"/>
    <col min="4862" max="5113" width="8.81640625" style="14" customWidth="1"/>
    <col min="5114" max="5114" width="1" style="14" customWidth="1"/>
    <col min="5115" max="5115" width="17.36328125" style="14" customWidth="1"/>
    <col min="5116" max="5116" width="67.36328125" style="14" customWidth="1"/>
    <col min="5117" max="5117" width="28.453125" style="14" customWidth="1"/>
    <col min="5118" max="5369" width="8.81640625" style="14" customWidth="1"/>
    <col min="5370" max="5370" width="1" style="14" customWidth="1"/>
    <col min="5371" max="5371" width="17.36328125" style="14" customWidth="1"/>
    <col min="5372" max="5372" width="67.36328125" style="14" customWidth="1"/>
    <col min="5373" max="5373" width="28.453125" style="14" customWidth="1"/>
    <col min="5374" max="5625" width="8.81640625" style="14" customWidth="1"/>
    <col min="5626" max="5626" width="1" style="14" customWidth="1"/>
    <col min="5627" max="5627" width="17.36328125" style="14" customWidth="1"/>
    <col min="5628" max="5628" width="67.36328125" style="14" customWidth="1"/>
    <col min="5629" max="5629" width="28.453125" style="14" customWidth="1"/>
    <col min="5630" max="5881" width="8.81640625" style="14" customWidth="1"/>
    <col min="5882" max="5882" width="1" style="14" customWidth="1"/>
    <col min="5883" max="5883" width="17.36328125" style="14" customWidth="1"/>
    <col min="5884" max="5884" width="67.36328125" style="14" customWidth="1"/>
    <col min="5885" max="5885" width="28.453125" style="14" customWidth="1"/>
    <col min="5886" max="6137" width="8.81640625" style="14" customWidth="1"/>
    <col min="6138" max="6138" width="1" style="14" customWidth="1"/>
    <col min="6139" max="6139" width="17.36328125" style="14" customWidth="1"/>
    <col min="6140" max="6140" width="67.36328125" style="14" customWidth="1"/>
    <col min="6141" max="6141" width="28.453125" style="14" customWidth="1"/>
    <col min="6142" max="6393" width="8.81640625" style="14" customWidth="1"/>
    <col min="6394" max="6394" width="1" style="14" customWidth="1"/>
    <col min="6395" max="6395" width="17.36328125" style="14" customWidth="1"/>
    <col min="6396" max="6396" width="67.36328125" style="14" customWidth="1"/>
    <col min="6397" max="6397" width="28.453125" style="14" customWidth="1"/>
    <col min="6398" max="6649" width="8.81640625" style="14" customWidth="1"/>
    <col min="6650" max="6650" width="1" style="14" customWidth="1"/>
    <col min="6651" max="6651" width="17.36328125" style="14" customWidth="1"/>
    <col min="6652" max="6652" width="67.36328125" style="14" customWidth="1"/>
    <col min="6653" max="6653" width="28.453125" style="14" customWidth="1"/>
    <col min="6654" max="6905" width="8.81640625" style="14" customWidth="1"/>
    <col min="6906" max="6906" width="1" style="14" customWidth="1"/>
    <col min="6907" max="6907" width="17.36328125" style="14" customWidth="1"/>
    <col min="6908" max="6908" width="67.36328125" style="14" customWidth="1"/>
    <col min="6909" max="6909" width="28.453125" style="14" customWidth="1"/>
    <col min="6910" max="7161" width="8.81640625" style="14" customWidth="1"/>
    <col min="7162" max="7162" width="1" style="14" customWidth="1"/>
    <col min="7163" max="7163" width="17.36328125" style="14" customWidth="1"/>
    <col min="7164" max="7164" width="67.36328125" style="14" customWidth="1"/>
    <col min="7165" max="7165" width="28.453125" style="14" customWidth="1"/>
    <col min="7166" max="7417" width="8.81640625" style="14" customWidth="1"/>
    <col min="7418" max="7418" width="1" style="14" customWidth="1"/>
    <col min="7419" max="7419" width="17.36328125" style="14" customWidth="1"/>
    <col min="7420" max="7420" width="67.36328125" style="14" customWidth="1"/>
    <col min="7421" max="7421" width="28.453125" style="14" customWidth="1"/>
    <col min="7422" max="7673" width="8.81640625" style="14" customWidth="1"/>
    <col min="7674" max="7674" width="1" style="14" customWidth="1"/>
    <col min="7675" max="7675" width="17.36328125" style="14" customWidth="1"/>
    <col min="7676" max="7676" width="67.36328125" style="14" customWidth="1"/>
    <col min="7677" max="7677" width="28.453125" style="14" customWidth="1"/>
    <col min="7678" max="7929" width="8.81640625" style="14" customWidth="1"/>
    <col min="7930" max="7930" width="1" style="14" customWidth="1"/>
    <col min="7931" max="7931" width="17.36328125" style="14" customWidth="1"/>
    <col min="7932" max="7932" width="67.36328125" style="14" customWidth="1"/>
    <col min="7933" max="7933" width="28.453125" style="14" customWidth="1"/>
    <col min="7934" max="8185" width="8.81640625" style="14" customWidth="1"/>
    <col min="8186" max="8186" width="1" style="14" customWidth="1"/>
    <col min="8187" max="8187" width="17.36328125" style="14" customWidth="1"/>
    <col min="8188" max="8188" width="67.36328125" style="14" customWidth="1"/>
    <col min="8189" max="8189" width="28.453125" style="14" customWidth="1"/>
    <col min="8190" max="8441" width="8.81640625" style="14" customWidth="1"/>
    <col min="8442" max="8442" width="1" style="14" customWidth="1"/>
    <col min="8443" max="8443" width="17.36328125" style="14" customWidth="1"/>
    <col min="8444" max="8444" width="67.36328125" style="14" customWidth="1"/>
    <col min="8445" max="8445" width="28.453125" style="14" customWidth="1"/>
    <col min="8446" max="8697" width="8.81640625" style="14" customWidth="1"/>
    <col min="8698" max="8698" width="1" style="14" customWidth="1"/>
    <col min="8699" max="8699" width="17.36328125" style="14" customWidth="1"/>
    <col min="8700" max="8700" width="67.36328125" style="14" customWidth="1"/>
    <col min="8701" max="8701" width="28.453125" style="14" customWidth="1"/>
    <col min="8702" max="8953" width="8.81640625" style="14" customWidth="1"/>
    <col min="8954" max="8954" width="1" style="14" customWidth="1"/>
    <col min="8955" max="8955" width="17.36328125" style="14" customWidth="1"/>
    <col min="8956" max="8956" width="67.36328125" style="14" customWidth="1"/>
    <col min="8957" max="8957" width="28.453125" style="14" customWidth="1"/>
    <col min="8958" max="9209" width="8.81640625" style="14" customWidth="1"/>
    <col min="9210" max="9210" width="1" style="14" customWidth="1"/>
    <col min="9211" max="9211" width="17.36328125" style="14" customWidth="1"/>
    <col min="9212" max="9212" width="67.36328125" style="14" customWidth="1"/>
    <col min="9213" max="9213" width="28.453125" style="14" customWidth="1"/>
    <col min="9214" max="9465" width="8.81640625" style="14" customWidth="1"/>
    <col min="9466" max="9466" width="1" style="14" customWidth="1"/>
    <col min="9467" max="9467" width="17.36328125" style="14" customWidth="1"/>
    <col min="9468" max="9468" width="67.36328125" style="14" customWidth="1"/>
    <col min="9469" max="9469" width="28.453125" style="14" customWidth="1"/>
    <col min="9470" max="9721" width="8.81640625" style="14" customWidth="1"/>
    <col min="9722" max="9722" width="1" style="14" customWidth="1"/>
    <col min="9723" max="9723" width="17.36328125" style="14" customWidth="1"/>
    <col min="9724" max="9724" width="67.36328125" style="14" customWidth="1"/>
    <col min="9725" max="9725" width="28.453125" style="14" customWidth="1"/>
    <col min="9726" max="9977" width="8.81640625" style="14" customWidth="1"/>
    <col min="9978" max="9978" width="1" style="14" customWidth="1"/>
    <col min="9979" max="9979" width="17.36328125" style="14" customWidth="1"/>
    <col min="9980" max="9980" width="67.36328125" style="14" customWidth="1"/>
    <col min="9981" max="9981" width="28.453125" style="14" customWidth="1"/>
    <col min="9982" max="10233" width="8.81640625" style="14" customWidth="1"/>
    <col min="10234" max="10234" width="1" style="14" customWidth="1"/>
    <col min="10235" max="10235" width="17.36328125" style="14" customWidth="1"/>
    <col min="10236" max="10236" width="67.36328125" style="14" customWidth="1"/>
    <col min="10237" max="10237" width="28.453125" style="14" customWidth="1"/>
    <col min="10238" max="10489" width="8.81640625" style="14" customWidth="1"/>
    <col min="10490" max="10490" width="1" style="14" customWidth="1"/>
    <col min="10491" max="10491" width="17.36328125" style="14" customWidth="1"/>
    <col min="10492" max="10492" width="67.36328125" style="14" customWidth="1"/>
    <col min="10493" max="10493" width="28.453125" style="14" customWidth="1"/>
    <col min="10494" max="10745" width="8.81640625" style="14" customWidth="1"/>
    <col min="10746" max="10746" width="1" style="14" customWidth="1"/>
    <col min="10747" max="10747" width="17.36328125" style="14" customWidth="1"/>
    <col min="10748" max="10748" width="67.36328125" style="14" customWidth="1"/>
    <col min="10749" max="10749" width="28.453125" style="14" customWidth="1"/>
    <col min="10750" max="11001" width="8.81640625" style="14" customWidth="1"/>
    <col min="11002" max="11002" width="1" style="14" customWidth="1"/>
    <col min="11003" max="11003" width="17.36328125" style="14" customWidth="1"/>
    <col min="11004" max="11004" width="67.36328125" style="14" customWidth="1"/>
    <col min="11005" max="11005" width="28.453125" style="14" customWidth="1"/>
    <col min="11006" max="11257" width="8.81640625" style="14" customWidth="1"/>
    <col min="11258" max="11258" width="1" style="14" customWidth="1"/>
    <col min="11259" max="11259" width="17.36328125" style="14" customWidth="1"/>
    <col min="11260" max="11260" width="67.36328125" style="14" customWidth="1"/>
    <col min="11261" max="11261" width="28.453125" style="14" customWidth="1"/>
    <col min="11262" max="11513" width="8.81640625" style="14" customWidth="1"/>
    <col min="11514" max="11514" width="1" style="14" customWidth="1"/>
    <col min="11515" max="11515" width="17.36328125" style="14" customWidth="1"/>
    <col min="11516" max="11516" width="67.36328125" style="14" customWidth="1"/>
    <col min="11517" max="11517" width="28.453125" style="14" customWidth="1"/>
    <col min="11518" max="11769" width="8.81640625" style="14" customWidth="1"/>
    <col min="11770" max="11770" width="1" style="14" customWidth="1"/>
    <col min="11771" max="11771" width="17.36328125" style="14" customWidth="1"/>
    <col min="11772" max="11772" width="67.36328125" style="14" customWidth="1"/>
    <col min="11773" max="11773" width="28.453125" style="14" customWidth="1"/>
    <col min="11774" max="12025" width="8.81640625" style="14" customWidth="1"/>
    <col min="12026" max="12026" width="1" style="14" customWidth="1"/>
    <col min="12027" max="12027" width="17.36328125" style="14" customWidth="1"/>
    <col min="12028" max="12028" width="67.36328125" style="14" customWidth="1"/>
    <col min="12029" max="12029" width="28.453125" style="14" customWidth="1"/>
    <col min="12030" max="12281" width="8.81640625" style="14" customWidth="1"/>
    <col min="12282" max="12282" width="1" style="14" customWidth="1"/>
    <col min="12283" max="12283" width="17.36328125" style="14" customWidth="1"/>
    <col min="12284" max="12284" width="67.36328125" style="14" customWidth="1"/>
    <col min="12285" max="12285" width="28.453125" style="14" customWidth="1"/>
    <col min="12286" max="12537" width="8.81640625" style="14" customWidth="1"/>
    <col min="12538" max="12538" width="1" style="14" customWidth="1"/>
    <col min="12539" max="12539" width="17.36328125" style="14" customWidth="1"/>
    <col min="12540" max="12540" width="67.36328125" style="14" customWidth="1"/>
    <col min="12541" max="12541" width="28.453125" style="14" customWidth="1"/>
    <col min="12542" max="12793" width="8.81640625" style="14" customWidth="1"/>
    <col min="12794" max="12794" width="1" style="14" customWidth="1"/>
    <col min="12795" max="12795" width="17.36328125" style="14" customWidth="1"/>
    <col min="12796" max="12796" width="67.36328125" style="14" customWidth="1"/>
    <col min="12797" max="12797" width="28.453125" style="14" customWidth="1"/>
    <col min="12798" max="13049" width="8.81640625" style="14" customWidth="1"/>
    <col min="13050" max="13050" width="1" style="14" customWidth="1"/>
    <col min="13051" max="13051" width="17.36328125" style="14" customWidth="1"/>
    <col min="13052" max="13052" width="67.36328125" style="14" customWidth="1"/>
    <col min="13053" max="13053" width="28.453125" style="14" customWidth="1"/>
    <col min="13054" max="13305" width="8.81640625" style="14" customWidth="1"/>
    <col min="13306" max="13306" width="1" style="14" customWidth="1"/>
    <col min="13307" max="13307" width="17.36328125" style="14" customWidth="1"/>
    <col min="13308" max="13308" width="67.36328125" style="14" customWidth="1"/>
    <col min="13309" max="13309" width="28.453125" style="14" customWidth="1"/>
    <col min="13310" max="13561" width="8.81640625" style="14" customWidth="1"/>
    <col min="13562" max="13562" width="1" style="14" customWidth="1"/>
    <col min="13563" max="13563" width="17.36328125" style="14" customWidth="1"/>
    <col min="13564" max="13564" width="67.36328125" style="14" customWidth="1"/>
    <col min="13565" max="13565" width="28.453125" style="14" customWidth="1"/>
    <col min="13566" max="13817" width="8.81640625" style="14" customWidth="1"/>
    <col min="13818" max="13818" width="1" style="14" customWidth="1"/>
    <col min="13819" max="13819" width="17.36328125" style="14" customWidth="1"/>
    <col min="13820" max="13820" width="67.36328125" style="14" customWidth="1"/>
    <col min="13821" max="13821" width="28.453125" style="14" customWidth="1"/>
    <col min="13822" max="14073" width="8.81640625" style="14" customWidth="1"/>
    <col min="14074" max="14074" width="1" style="14" customWidth="1"/>
    <col min="14075" max="14075" width="17.36328125" style="14" customWidth="1"/>
    <col min="14076" max="14076" width="67.36328125" style="14" customWidth="1"/>
    <col min="14077" max="14077" width="28.453125" style="14" customWidth="1"/>
    <col min="14078" max="14329" width="8.81640625" style="14" customWidth="1"/>
    <col min="14330" max="14330" width="1" style="14" customWidth="1"/>
    <col min="14331" max="14331" width="17.36328125" style="14" customWidth="1"/>
    <col min="14332" max="14332" width="67.36328125" style="14" customWidth="1"/>
    <col min="14333" max="14333" width="28.453125" style="14" customWidth="1"/>
    <col min="14334" max="14585" width="8.81640625" style="14" customWidth="1"/>
    <col min="14586" max="14586" width="1" style="14" customWidth="1"/>
    <col min="14587" max="14587" width="17.36328125" style="14" customWidth="1"/>
    <col min="14588" max="14588" width="67.36328125" style="14" customWidth="1"/>
    <col min="14589" max="14589" width="28.453125" style="14" customWidth="1"/>
    <col min="14590" max="14841" width="8.81640625" style="14" customWidth="1"/>
    <col min="14842" max="14842" width="1" style="14" customWidth="1"/>
    <col min="14843" max="14843" width="17.36328125" style="14" customWidth="1"/>
    <col min="14844" max="14844" width="67.36328125" style="14" customWidth="1"/>
    <col min="14845" max="14845" width="28.453125" style="14" customWidth="1"/>
    <col min="14846" max="15097" width="8.81640625" style="14" customWidth="1"/>
    <col min="15098" max="15098" width="1" style="14" customWidth="1"/>
    <col min="15099" max="15099" width="17.36328125" style="14" customWidth="1"/>
    <col min="15100" max="15100" width="67.36328125" style="14" customWidth="1"/>
    <col min="15101" max="15101" width="28.453125" style="14" customWidth="1"/>
    <col min="15102" max="15353" width="8.81640625" style="14" customWidth="1"/>
    <col min="15354" max="15354" width="1" style="14" customWidth="1"/>
    <col min="15355" max="15355" width="17.36328125" style="14" customWidth="1"/>
    <col min="15356" max="15356" width="67.36328125" style="14" customWidth="1"/>
    <col min="15357" max="15357" width="28.453125" style="14" customWidth="1"/>
    <col min="15358" max="15609" width="8.81640625" style="14" customWidth="1"/>
    <col min="15610" max="15610" width="1" style="14" customWidth="1"/>
    <col min="15611" max="15611" width="17.36328125" style="14" customWidth="1"/>
    <col min="15612" max="15612" width="67.36328125" style="14" customWidth="1"/>
    <col min="15613" max="15613" width="28.453125" style="14" customWidth="1"/>
    <col min="15614" max="15865" width="8.81640625" style="14" customWidth="1"/>
    <col min="15866" max="15866" width="1" style="14" customWidth="1"/>
    <col min="15867" max="15867" width="17.36328125" style="14" customWidth="1"/>
    <col min="15868" max="15868" width="67.36328125" style="14" customWidth="1"/>
    <col min="15869" max="15869" width="28.453125" style="14" customWidth="1"/>
    <col min="15870" max="16121" width="8.81640625" style="14" customWidth="1"/>
    <col min="16122" max="16122" width="1" style="14" customWidth="1"/>
    <col min="16123" max="16123" width="17.36328125" style="14" customWidth="1"/>
    <col min="16124" max="16124" width="67.36328125" style="14" customWidth="1"/>
    <col min="16125" max="16125" width="28.453125" style="14" customWidth="1"/>
    <col min="16126" max="16384" width="8.81640625" style="14" customWidth="1"/>
  </cols>
  <sheetData>
    <row r="1" spans="1:10" customFormat="1" ht="15.5">
      <c r="A1" s="13"/>
      <c r="B1" s="13"/>
      <c r="C1" s="13"/>
      <c r="D1" s="13"/>
      <c r="E1" s="13"/>
      <c r="H1" s="65"/>
    </row>
    <row r="2" spans="1:10" customFormat="1" ht="15.5">
      <c r="A2" s="151" t="s">
        <v>135</v>
      </c>
      <c r="B2" s="151"/>
      <c r="C2" s="151"/>
      <c r="D2" s="151"/>
      <c r="E2" s="151"/>
      <c r="F2" s="151"/>
      <c r="G2" s="151"/>
      <c r="H2" s="156"/>
      <c r="I2" s="156"/>
      <c r="J2" s="151"/>
    </row>
    <row r="3" spans="1:10" customFormat="1" ht="15.5">
      <c r="A3" s="151" t="s">
        <v>136</v>
      </c>
      <c r="B3" s="151"/>
      <c r="C3" s="151"/>
      <c r="D3" s="151"/>
      <c r="E3" s="151"/>
      <c r="F3" s="151"/>
      <c r="G3" s="151"/>
      <c r="H3" s="156"/>
      <c r="I3" s="156"/>
      <c r="J3" s="151"/>
    </row>
    <row r="4" spans="1:10" customFormat="1" ht="14.5">
      <c r="A4" s="150" t="s">
        <v>171</v>
      </c>
      <c r="B4" s="150"/>
      <c r="C4" s="150"/>
      <c r="D4" s="150"/>
      <c r="E4" s="150"/>
      <c r="F4" s="150"/>
      <c r="G4" s="150"/>
      <c r="H4" s="157"/>
      <c r="I4" s="157"/>
      <c r="J4" s="150"/>
    </row>
    <row r="5" spans="1:10" customFormat="1" ht="14.5">
      <c r="A5" s="150" t="s">
        <v>137</v>
      </c>
      <c r="B5" s="150"/>
      <c r="C5" s="150"/>
      <c r="D5" s="150"/>
      <c r="E5" s="150"/>
      <c r="F5" s="150"/>
      <c r="G5" s="150"/>
      <c r="H5" s="157"/>
      <c r="I5" s="157"/>
      <c r="J5" s="150"/>
    </row>
    <row r="6" spans="1:10" s="17" customFormat="1" ht="14.5">
      <c r="A6" s="150" t="s">
        <v>172</v>
      </c>
      <c r="B6" s="150"/>
      <c r="C6" s="150"/>
      <c r="D6" s="150"/>
      <c r="E6" s="150"/>
      <c r="F6" s="150"/>
      <c r="G6" s="150"/>
      <c r="H6" s="157"/>
      <c r="I6" s="157"/>
      <c r="J6" s="150"/>
    </row>
    <row r="7" spans="1:10" s="21" customFormat="1" ht="13.25" customHeight="1">
      <c r="A7" s="18"/>
      <c r="B7" s="18"/>
      <c r="C7" s="19"/>
      <c r="D7" s="20"/>
      <c r="E7" s="19"/>
      <c r="H7" s="66"/>
    </row>
    <row r="8" spans="1:10" s="21" customFormat="1" ht="13.25" customHeight="1">
      <c r="A8" s="63" t="s">
        <v>173</v>
      </c>
      <c r="B8" s="63"/>
      <c r="C8" s="63" t="s">
        <v>138</v>
      </c>
      <c r="D8" s="63"/>
      <c r="E8" s="63"/>
      <c r="F8" s="63"/>
      <c r="G8" s="63"/>
      <c r="H8" s="158"/>
      <c r="I8" s="158"/>
      <c r="J8" s="63"/>
    </row>
    <row r="9" spans="1:10" s="68" customFormat="1" ht="13.25" customHeight="1">
      <c r="A9" s="63" t="s">
        <v>0</v>
      </c>
      <c r="B9" s="63" t="s">
        <v>10</v>
      </c>
      <c r="C9" s="63" t="s">
        <v>139</v>
      </c>
      <c r="D9" s="63" t="s">
        <v>140</v>
      </c>
      <c r="E9" s="63" t="s">
        <v>141</v>
      </c>
      <c r="F9" s="63" t="s">
        <v>142</v>
      </c>
      <c r="G9" s="63" t="s">
        <v>143</v>
      </c>
      <c r="H9" s="158" t="s">
        <v>144</v>
      </c>
      <c r="I9" s="158" t="s">
        <v>145</v>
      </c>
      <c r="J9" s="63" t="s">
        <v>146</v>
      </c>
    </row>
    <row r="10" spans="1:10" s="21" customFormat="1" ht="13.25" customHeight="1">
      <c r="A10" s="64">
        <v>1</v>
      </c>
      <c r="B10" s="64" t="s">
        <v>2</v>
      </c>
      <c r="C10" s="64">
        <v>5</v>
      </c>
      <c r="D10" s="64" t="s">
        <v>174</v>
      </c>
      <c r="E10" s="64">
        <v>0</v>
      </c>
      <c r="F10" s="152" t="s">
        <v>175</v>
      </c>
      <c r="G10" s="152" t="s">
        <v>176</v>
      </c>
      <c r="H10" s="159">
        <v>27513976826.400002</v>
      </c>
      <c r="I10" s="159">
        <v>156329635.81999999</v>
      </c>
      <c r="J10" s="64"/>
    </row>
    <row r="11" spans="1:10" ht="13.25" customHeight="1">
      <c r="A11" s="64">
        <v>101</v>
      </c>
      <c r="B11" s="64" t="s">
        <v>121</v>
      </c>
      <c r="C11" s="64">
        <v>5</v>
      </c>
      <c r="D11" s="64" t="s">
        <v>174</v>
      </c>
      <c r="E11" s="64">
        <v>0</v>
      </c>
      <c r="F11" s="152">
        <v>48349850380</v>
      </c>
      <c r="G11" s="152" t="s">
        <v>177</v>
      </c>
      <c r="H11" s="159">
        <v>228666361.58000001</v>
      </c>
      <c r="I11" s="159">
        <v>0</v>
      </c>
      <c r="J11" s="64"/>
    </row>
    <row r="12" spans="1:10" ht="13.25" customHeight="1">
      <c r="A12" s="64">
        <v>10101</v>
      </c>
      <c r="B12" s="64" t="s">
        <v>121</v>
      </c>
      <c r="C12" s="64">
        <v>5</v>
      </c>
      <c r="D12" s="64" t="s">
        <v>174</v>
      </c>
      <c r="E12" s="64">
        <v>0</v>
      </c>
      <c r="F12" s="152">
        <v>48349850380</v>
      </c>
      <c r="G12" s="152" t="s">
        <v>177</v>
      </c>
      <c r="H12" s="159">
        <v>228666361.58000001</v>
      </c>
      <c r="I12" s="159">
        <v>0</v>
      </c>
      <c r="J12" s="64"/>
    </row>
    <row r="13" spans="1:10" ht="13.25" customHeight="1">
      <c r="A13" s="64">
        <v>1010101</v>
      </c>
      <c r="B13" s="64" t="s">
        <v>147</v>
      </c>
      <c r="C13" s="64">
        <v>5</v>
      </c>
      <c r="D13" s="64" t="s">
        <v>174</v>
      </c>
      <c r="E13" s="64">
        <v>0</v>
      </c>
      <c r="F13" s="152">
        <v>48349850380</v>
      </c>
      <c r="G13" s="152" t="s">
        <v>177</v>
      </c>
      <c r="H13" s="159">
        <v>228666361.58000001</v>
      </c>
      <c r="I13" s="159">
        <v>0</v>
      </c>
      <c r="J13" s="64"/>
    </row>
    <row r="14" spans="1:10" ht="13.25" customHeight="1">
      <c r="A14" s="154">
        <v>1010101001</v>
      </c>
      <c r="B14" s="154" t="s">
        <v>148</v>
      </c>
      <c r="C14" s="154">
        <v>5</v>
      </c>
      <c r="D14" s="154" t="s">
        <v>174</v>
      </c>
      <c r="E14" s="154">
        <v>0</v>
      </c>
      <c r="F14" s="155">
        <v>48349850380</v>
      </c>
      <c r="G14" s="155" t="s">
        <v>177</v>
      </c>
      <c r="H14" s="160">
        <v>228666361.58000001</v>
      </c>
      <c r="I14" s="160">
        <v>0</v>
      </c>
      <c r="J14" s="154"/>
    </row>
    <row r="15" spans="1:10" ht="13.25" customHeight="1">
      <c r="A15" s="64">
        <v>102</v>
      </c>
      <c r="B15" s="64" t="s">
        <v>94</v>
      </c>
      <c r="C15" s="64">
        <v>5</v>
      </c>
      <c r="D15" s="64" t="s">
        <v>174</v>
      </c>
      <c r="E15" s="64">
        <v>0</v>
      </c>
      <c r="F15" s="152" t="s">
        <v>178</v>
      </c>
      <c r="G15" s="152" t="s">
        <v>179</v>
      </c>
      <c r="H15" s="159">
        <v>27285310464.82</v>
      </c>
      <c r="I15" s="159">
        <v>156329635.81999999</v>
      </c>
      <c r="J15" s="64"/>
    </row>
    <row r="16" spans="1:10" ht="13.25" customHeight="1">
      <c r="A16" s="64">
        <v>10201</v>
      </c>
      <c r="B16" s="64" t="s">
        <v>94</v>
      </c>
      <c r="C16" s="64">
        <v>5</v>
      </c>
      <c r="D16" s="64" t="s">
        <v>174</v>
      </c>
      <c r="E16" s="64">
        <v>0</v>
      </c>
      <c r="F16" s="152" t="s">
        <v>178</v>
      </c>
      <c r="G16" s="152" t="s">
        <v>179</v>
      </c>
      <c r="H16" s="159">
        <v>27285310464.82</v>
      </c>
      <c r="I16" s="159">
        <v>156329635.81999999</v>
      </c>
      <c r="J16" s="64"/>
    </row>
    <row r="17" spans="1:10" ht="13.25" customHeight="1">
      <c r="A17" s="64">
        <v>1020101</v>
      </c>
      <c r="B17" s="64" t="s">
        <v>180</v>
      </c>
      <c r="C17" s="64">
        <v>5</v>
      </c>
      <c r="D17" s="64" t="s">
        <v>174</v>
      </c>
      <c r="E17" s="64">
        <v>0</v>
      </c>
      <c r="F17" s="152">
        <v>2738772440</v>
      </c>
      <c r="G17" s="152">
        <v>-701612440</v>
      </c>
      <c r="H17" s="159">
        <v>2037160000</v>
      </c>
      <c r="I17" s="159">
        <v>18565585</v>
      </c>
      <c r="J17" s="64"/>
    </row>
    <row r="18" spans="1:10" ht="13.25" customHeight="1">
      <c r="A18" s="63">
        <v>1020101001</v>
      </c>
      <c r="B18" s="63" t="s">
        <v>181</v>
      </c>
      <c r="C18" s="63">
        <v>5</v>
      </c>
      <c r="D18" s="63" t="s">
        <v>174</v>
      </c>
      <c r="E18" s="63">
        <v>0</v>
      </c>
      <c r="F18" s="153">
        <v>2738772440</v>
      </c>
      <c r="G18" s="153">
        <v>-701612440</v>
      </c>
      <c r="H18" s="161">
        <v>2037160000</v>
      </c>
      <c r="I18" s="161">
        <v>18565585</v>
      </c>
      <c r="J18" s="64"/>
    </row>
    <row r="19" spans="1:10" s="21" customFormat="1" ht="13.25" customHeight="1">
      <c r="A19" s="64">
        <v>1020107</v>
      </c>
      <c r="B19" s="64" t="s">
        <v>149</v>
      </c>
      <c r="C19" s="64">
        <v>5</v>
      </c>
      <c r="D19" s="64" t="s">
        <v>174</v>
      </c>
      <c r="E19" s="64">
        <v>0</v>
      </c>
      <c r="F19" s="152">
        <v>10093307649</v>
      </c>
      <c r="G19" s="152">
        <v>-5046381914</v>
      </c>
      <c r="H19" s="159">
        <v>5046925735</v>
      </c>
      <c r="I19" s="159">
        <v>34303174</v>
      </c>
      <c r="J19" s="63"/>
    </row>
    <row r="20" spans="1:10" ht="13.25" customHeight="1">
      <c r="A20" s="63">
        <v>1020107001</v>
      </c>
      <c r="B20" s="63" t="s">
        <v>150</v>
      </c>
      <c r="C20" s="63">
        <v>5</v>
      </c>
      <c r="D20" s="63" t="s">
        <v>174</v>
      </c>
      <c r="E20" s="63">
        <v>0</v>
      </c>
      <c r="F20" s="153">
        <v>10093307649</v>
      </c>
      <c r="G20" s="153">
        <v>-5046381914</v>
      </c>
      <c r="H20" s="161">
        <v>5046925735</v>
      </c>
      <c r="I20" s="161">
        <v>34303174</v>
      </c>
      <c r="J20" s="64"/>
    </row>
    <row r="21" spans="1:10" ht="13.25" customHeight="1">
      <c r="A21" s="64">
        <v>1020108</v>
      </c>
      <c r="B21" s="64" t="s">
        <v>182</v>
      </c>
      <c r="C21" s="64">
        <v>5</v>
      </c>
      <c r="D21" s="64" t="s">
        <v>174</v>
      </c>
      <c r="E21" s="64">
        <v>0</v>
      </c>
      <c r="F21" s="152" t="s">
        <v>183</v>
      </c>
      <c r="G21" s="152" t="s">
        <v>184</v>
      </c>
      <c r="H21" s="159">
        <v>20201224729.82</v>
      </c>
      <c r="I21" s="159">
        <v>103460876.81999999</v>
      </c>
      <c r="J21" s="64"/>
    </row>
    <row r="22" spans="1:10" ht="13.25" customHeight="1">
      <c r="A22" s="63">
        <v>1020108001</v>
      </c>
      <c r="B22" s="63" t="s">
        <v>185</v>
      </c>
      <c r="C22" s="63">
        <v>5</v>
      </c>
      <c r="D22" s="63" t="s">
        <v>174</v>
      </c>
      <c r="E22" s="63">
        <v>0</v>
      </c>
      <c r="F22" s="153" t="s">
        <v>183</v>
      </c>
      <c r="G22" s="153" t="s">
        <v>184</v>
      </c>
      <c r="H22" s="161">
        <v>20201224729.82</v>
      </c>
      <c r="I22" s="161">
        <v>103460876.81999999</v>
      </c>
      <c r="J22" s="64"/>
    </row>
    <row r="23" spans="1:10" ht="13.25" customHeight="1">
      <c r="A23" s="64">
        <v>104</v>
      </c>
      <c r="B23" s="64" t="s">
        <v>186</v>
      </c>
      <c r="C23" s="64">
        <v>5</v>
      </c>
      <c r="D23" s="64" t="s">
        <v>174</v>
      </c>
      <c r="E23" s="64">
        <v>0</v>
      </c>
      <c r="F23" s="152" t="s">
        <v>187</v>
      </c>
      <c r="G23" s="152" t="s">
        <v>188</v>
      </c>
      <c r="H23" s="159">
        <v>0</v>
      </c>
      <c r="I23" s="159">
        <v>0</v>
      </c>
      <c r="J23" s="64"/>
    </row>
    <row r="24" spans="1:10" s="21" customFormat="1" ht="13.25" customHeight="1">
      <c r="A24" s="64">
        <v>10401</v>
      </c>
      <c r="B24" s="64" t="s">
        <v>189</v>
      </c>
      <c r="C24" s="64">
        <v>5</v>
      </c>
      <c r="D24" s="64" t="s">
        <v>174</v>
      </c>
      <c r="E24" s="64">
        <v>0</v>
      </c>
      <c r="F24" s="152" t="s">
        <v>187</v>
      </c>
      <c r="G24" s="152" t="s">
        <v>188</v>
      </c>
      <c r="H24" s="159">
        <v>0</v>
      </c>
      <c r="I24" s="159">
        <v>0</v>
      </c>
      <c r="J24" s="63"/>
    </row>
    <row r="25" spans="1:10" ht="13.25" customHeight="1">
      <c r="A25" s="64">
        <v>1040100</v>
      </c>
      <c r="B25" s="64" t="s">
        <v>189</v>
      </c>
      <c r="C25" s="64">
        <v>5</v>
      </c>
      <c r="D25" s="64" t="s">
        <v>174</v>
      </c>
      <c r="E25" s="64">
        <v>0</v>
      </c>
      <c r="F25" s="152" t="s">
        <v>187</v>
      </c>
      <c r="G25" s="152" t="s">
        <v>188</v>
      </c>
      <c r="H25" s="159">
        <v>0</v>
      </c>
      <c r="I25" s="159">
        <v>0</v>
      </c>
      <c r="J25" s="64"/>
    </row>
    <row r="26" spans="1:10" ht="13.25" customHeight="1">
      <c r="A26" s="64">
        <v>1040100002</v>
      </c>
      <c r="B26" s="64" t="s">
        <v>190</v>
      </c>
      <c r="C26" s="64">
        <v>5</v>
      </c>
      <c r="D26" s="64" t="s">
        <v>174</v>
      </c>
      <c r="E26" s="64">
        <v>0</v>
      </c>
      <c r="F26" s="152" t="s">
        <v>187</v>
      </c>
      <c r="G26" s="152" t="s">
        <v>188</v>
      </c>
      <c r="H26" s="159">
        <v>0</v>
      </c>
      <c r="I26" s="159">
        <v>0</v>
      </c>
      <c r="J26" s="64"/>
    </row>
    <row r="27" spans="1:10" ht="13.25" customHeight="1">
      <c r="A27" s="64">
        <v>2</v>
      </c>
      <c r="B27" s="64" t="s">
        <v>3</v>
      </c>
      <c r="C27" s="64">
        <v>5</v>
      </c>
      <c r="D27" s="64" t="s">
        <v>174</v>
      </c>
      <c r="E27" s="64">
        <v>0</v>
      </c>
      <c r="F27" s="152" t="s">
        <v>191</v>
      </c>
      <c r="G27" s="152" t="s">
        <v>192</v>
      </c>
      <c r="H27" s="159">
        <v>-27739400.91</v>
      </c>
      <c r="I27" s="159">
        <v>0</v>
      </c>
      <c r="J27" s="64"/>
    </row>
    <row r="28" spans="1:10" s="21" customFormat="1" ht="13.25" customHeight="1">
      <c r="A28" s="64">
        <v>201</v>
      </c>
      <c r="B28" s="64" t="s">
        <v>151</v>
      </c>
      <c r="C28" s="64">
        <v>5</v>
      </c>
      <c r="D28" s="64" t="s">
        <v>174</v>
      </c>
      <c r="E28" s="64">
        <v>0</v>
      </c>
      <c r="F28" s="152" t="s">
        <v>191</v>
      </c>
      <c r="G28" s="152" t="s">
        <v>192</v>
      </c>
      <c r="H28" s="159">
        <v>-27739400.91</v>
      </c>
      <c r="I28" s="159">
        <v>0</v>
      </c>
      <c r="J28" s="63"/>
    </row>
    <row r="29" spans="1:10" ht="13.25" customHeight="1">
      <c r="A29" s="64">
        <v>20101</v>
      </c>
      <c r="B29" s="64" t="s">
        <v>151</v>
      </c>
      <c r="C29" s="64">
        <v>5</v>
      </c>
      <c r="D29" s="64" t="s">
        <v>174</v>
      </c>
      <c r="E29" s="64">
        <v>0</v>
      </c>
      <c r="F29" s="152" t="s">
        <v>193</v>
      </c>
      <c r="G29" s="152" t="s">
        <v>194</v>
      </c>
      <c r="H29" s="159">
        <v>-2664997</v>
      </c>
      <c r="I29" s="159">
        <v>0</v>
      </c>
      <c r="J29" s="64"/>
    </row>
    <row r="30" spans="1:10" ht="13.25" customHeight="1">
      <c r="A30" s="64">
        <v>2010100</v>
      </c>
      <c r="B30" s="64" t="s">
        <v>151</v>
      </c>
      <c r="C30" s="64">
        <v>5</v>
      </c>
      <c r="D30" s="64" t="s">
        <v>174</v>
      </c>
      <c r="E30" s="64">
        <v>0</v>
      </c>
      <c r="F30" s="152" t="s">
        <v>193</v>
      </c>
      <c r="G30" s="152" t="s">
        <v>194</v>
      </c>
      <c r="H30" s="159">
        <v>-2664997</v>
      </c>
      <c r="I30" s="159">
        <v>0</v>
      </c>
      <c r="J30" s="64"/>
    </row>
    <row r="31" spans="1:10" ht="13.25" customHeight="1">
      <c r="A31" s="64">
        <v>2010100002</v>
      </c>
      <c r="B31" s="64" t="s">
        <v>195</v>
      </c>
      <c r="C31" s="64">
        <v>5</v>
      </c>
      <c r="D31" s="64" t="s">
        <v>174</v>
      </c>
      <c r="E31" s="64">
        <v>0</v>
      </c>
      <c r="F31" s="152">
        <v>760841</v>
      </c>
      <c r="G31" s="152">
        <v>-3425838</v>
      </c>
      <c r="H31" s="159">
        <v>-2664997</v>
      </c>
      <c r="I31" s="159">
        <v>0</v>
      </c>
      <c r="J31" s="64"/>
    </row>
    <row r="32" spans="1:10" ht="13.25" customHeight="1">
      <c r="A32" s="64">
        <v>2010100003</v>
      </c>
      <c r="B32" s="64" t="s">
        <v>196</v>
      </c>
      <c r="C32" s="64">
        <v>5</v>
      </c>
      <c r="D32" s="64" t="s">
        <v>174</v>
      </c>
      <c r="E32" s="64">
        <v>0</v>
      </c>
      <c r="F32" s="152" t="s">
        <v>197</v>
      </c>
      <c r="G32" s="152" t="s">
        <v>198</v>
      </c>
      <c r="H32" s="159">
        <v>0</v>
      </c>
      <c r="I32" s="159">
        <v>0</v>
      </c>
      <c r="J32" s="64"/>
    </row>
    <row r="33" spans="1:10" s="21" customFormat="1" ht="13.25" customHeight="1">
      <c r="A33" s="64">
        <v>20105</v>
      </c>
      <c r="B33" s="64" t="s">
        <v>152</v>
      </c>
      <c r="C33" s="64">
        <v>5</v>
      </c>
      <c r="D33" s="64" t="s">
        <v>174</v>
      </c>
      <c r="E33" s="64">
        <v>0</v>
      </c>
      <c r="F33" s="152" t="s">
        <v>199</v>
      </c>
      <c r="G33" s="152" t="s">
        <v>200</v>
      </c>
      <c r="H33" s="159">
        <v>-25074403.91</v>
      </c>
      <c r="I33" s="159">
        <v>0</v>
      </c>
      <c r="J33" s="63"/>
    </row>
    <row r="34" spans="1:10" ht="13.25" customHeight="1">
      <c r="A34" s="64">
        <v>2010500</v>
      </c>
      <c r="B34" s="64" t="s">
        <v>152</v>
      </c>
      <c r="C34" s="64">
        <v>5</v>
      </c>
      <c r="D34" s="64" t="s">
        <v>174</v>
      </c>
      <c r="E34" s="64">
        <v>0</v>
      </c>
      <c r="F34" s="152" t="s">
        <v>199</v>
      </c>
      <c r="G34" s="152" t="s">
        <v>200</v>
      </c>
      <c r="H34" s="159">
        <v>-25074403.91</v>
      </c>
      <c r="I34" s="159">
        <v>0</v>
      </c>
      <c r="J34" s="64"/>
    </row>
    <row r="35" spans="1:10" ht="13.25" customHeight="1">
      <c r="A35" s="64">
        <v>2010500003</v>
      </c>
      <c r="B35" s="64" t="s">
        <v>153</v>
      </c>
      <c r="C35" s="64">
        <v>5</v>
      </c>
      <c r="D35" s="64" t="s">
        <v>174</v>
      </c>
      <c r="E35" s="64">
        <v>0</v>
      </c>
      <c r="F35" s="152" t="s">
        <v>201</v>
      </c>
      <c r="G35" s="152" t="s">
        <v>202</v>
      </c>
      <c r="H35" s="159">
        <v>-25074403.91</v>
      </c>
      <c r="I35" s="159">
        <v>0</v>
      </c>
      <c r="J35" s="64"/>
    </row>
    <row r="36" spans="1:10" ht="13.25" customHeight="1">
      <c r="A36" s="64">
        <v>2010500007</v>
      </c>
      <c r="B36" s="64" t="s">
        <v>203</v>
      </c>
      <c r="C36" s="64">
        <v>5</v>
      </c>
      <c r="D36" s="64" t="s">
        <v>174</v>
      </c>
      <c r="E36" s="64">
        <v>0</v>
      </c>
      <c r="F36" s="152" t="s">
        <v>204</v>
      </c>
      <c r="G36" s="152" t="s">
        <v>205</v>
      </c>
      <c r="H36" s="159">
        <v>0</v>
      </c>
      <c r="I36" s="159">
        <v>0</v>
      </c>
      <c r="J36" s="64"/>
    </row>
    <row r="37" spans="1:10" ht="13.25" customHeight="1">
      <c r="A37" s="64">
        <v>3</v>
      </c>
      <c r="B37" s="64" t="s">
        <v>154</v>
      </c>
      <c r="C37" s="64">
        <v>5</v>
      </c>
      <c r="D37" s="64" t="s">
        <v>174</v>
      </c>
      <c r="E37" s="64">
        <v>0</v>
      </c>
      <c r="F37" s="152" t="s">
        <v>206</v>
      </c>
      <c r="G37" s="152" t="s">
        <v>207</v>
      </c>
      <c r="H37" s="159">
        <v>-27486237425.490002</v>
      </c>
      <c r="I37" s="159">
        <v>0</v>
      </c>
      <c r="J37" s="64"/>
    </row>
    <row r="38" spans="1:10" ht="13.25" customHeight="1">
      <c r="A38" s="64">
        <v>301</v>
      </c>
      <c r="B38" s="64" t="s">
        <v>155</v>
      </c>
      <c r="C38" s="64">
        <v>5</v>
      </c>
      <c r="D38" s="64" t="s">
        <v>174</v>
      </c>
      <c r="E38" s="64">
        <v>0</v>
      </c>
      <c r="F38" s="152" t="s">
        <v>206</v>
      </c>
      <c r="G38" s="152" t="s">
        <v>207</v>
      </c>
      <c r="H38" s="159">
        <v>-27486237425.490002</v>
      </c>
      <c r="I38" s="159">
        <v>0</v>
      </c>
      <c r="J38" s="64"/>
    </row>
    <row r="39" spans="1:10" ht="13.25" customHeight="1">
      <c r="A39" s="64">
        <v>30101</v>
      </c>
      <c r="B39" s="64" t="s">
        <v>49</v>
      </c>
      <c r="C39" s="64">
        <v>5</v>
      </c>
      <c r="D39" s="64" t="s">
        <v>174</v>
      </c>
      <c r="E39" s="64">
        <v>0</v>
      </c>
      <c r="F39" s="152">
        <v>0</v>
      </c>
      <c r="G39" s="152">
        <v>-28950998295</v>
      </c>
      <c r="H39" s="159">
        <v>-28950998295</v>
      </c>
      <c r="I39" s="159">
        <v>0</v>
      </c>
      <c r="J39" s="64"/>
    </row>
    <row r="40" spans="1:10" ht="13.25" customHeight="1">
      <c r="A40" s="64">
        <v>30102</v>
      </c>
      <c r="B40" s="64" t="s">
        <v>48</v>
      </c>
      <c r="C40" s="64">
        <v>5</v>
      </c>
      <c r="D40" s="64" t="s">
        <v>174</v>
      </c>
      <c r="E40" s="64">
        <v>0</v>
      </c>
      <c r="F40" s="152" t="s">
        <v>208</v>
      </c>
      <c r="G40" s="152">
        <v>0</v>
      </c>
      <c r="H40" s="159">
        <v>1586505127.4200001</v>
      </c>
      <c r="I40" s="159">
        <v>0</v>
      </c>
      <c r="J40" s="64"/>
    </row>
    <row r="41" spans="1:10" ht="13.25" customHeight="1">
      <c r="A41" s="63">
        <v>30103</v>
      </c>
      <c r="B41" s="63" t="s">
        <v>156</v>
      </c>
      <c r="C41" s="63">
        <v>5</v>
      </c>
      <c r="D41" s="63" t="s">
        <v>174</v>
      </c>
      <c r="E41" s="63">
        <v>0</v>
      </c>
      <c r="F41" s="153" t="s">
        <v>209</v>
      </c>
      <c r="G41" s="153" t="s">
        <v>210</v>
      </c>
      <c r="H41" s="161">
        <v>-121744257.91</v>
      </c>
      <c r="I41" s="161">
        <v>0</v>
      </c>
      <c r="J41" s="64"/>
    </row>
    <row r="42" spans="1:10" ht="13.25" customHeight="1">
      <c r="A42" s="64">
        <v>4</v>
      </c>
      <c r="B42" s="64" t="s">
        <v>157</v>
      </c>
      <c r="C42" s="64">
        <v>5</v>
      </c>
      <c r="D42" s="64" t="s">
        <v>174</v>
      </c>
      <c r="E42" s="64">
        <v>0</v>
      </c>
      <c r="F42" s="152">
        <v>8539041</v>
      </c>
      <c r="G42" s="152" t="s">
        <v>211</v>
      </c>
      <c r="H42" s="159">
        <v>-160918360.31999999</v>
      </c>
      <c r="I42" s="159">
        <v>-166840710.63999999</v>
      </c>
      <c r="J42" s="64"/>
    </row>
    <row r="43" spans="1:10" ht="13">
      <c r="A43" s="64">
        <v>401</v>
      </c>
      <c r="B43" s="64" t="s">
        <v>157</v>
      </c>
      <c r="C43" s="64">
        <v>5</v>
      </c>
      <c r="D43" s="64" t="s">
        <v>174</v>
      </c>
      <c r="E43" s="64">
        <v>0</v>
      </c>
      <c r="F43" s="152">
        <v>8539041</v>
      </c>
      <c r="G43" s="152" t="s">
        <v>211</v>
      </c>
      <c r="H43" s="159">
        <v>-160918360.31999999</v>
      </c>
      <c r="I43" s="159">
        <v>-166840710.63999999</v>
      </c>
    </row>
    <row r="44" spans="1:10" ht="13">
      <c r="A44" s="64">
        <v>40101</v>
      </c>
      <c r="B44" s="64" t="s">
        <v>157</v>
      </c>
      <c r="C44" s="64">
        <v>5</v>
      </c>
      <c r="D44" s="64" t="s">
        <v>174</v>
      </c>
      <c r="E44" s="64">
        <v>0</v>
      </c>
      <c r="F44" s="152">
        <v>8539041</v>
      </c>
      <c r="G44" s="152" t="s">
        <v>211</v>
      </c>
      <c r="H44" s="159">
        <v>-160918360.31999999</v>
      </c>
      <c r="I44" s="159">
        <v>-166840710.63999999</v>
      </c>
    </row>
    <row r="45" spans="1:10" ht="13">
      <c r="A45" s="64">
        <v>4010101</v>
      </c>
      <c r="B45" s="64" t="s">
        <v>158</v>
      </c>
      <c r="C45" s="64">
        <v>5</v>
      </c>
      <c r="D45" s="64" t="s">
        <v>174</v>
      </c>
      <c r="E45" s="64">
        <v>0</v>
      </c>
      <c r="F45" s="152">
        <v>8539041</v>
      </c>
      <c r="G45" s="152" t="s">
        <v>212</v>
      </c>
      <c r="H45" s="159">
        <v>-160765635.63999999</v>
      </c>
      <c r="I45" s="159">
        <v>-166840710.63999999</v>
      </c>
    </row>
    <row r="46" spans="1:10" ht="13">
      <c r="A46" s="63">
        <v>4010101001</v>
      </c>
      <c r="B46" s="63" t="s">
        <v>213</v>
      </c>
      <c r="C46" s="63">
        <v>5</v>
      </c>
      <c r="D46" s="63" t="s">
        <v>174</v>
      </c>
      <c r="E46" s="63">
        <v>0</v>
      </c>
      <c r="F46" s="153">
        <v>0</v>
      </c>
      <c r="G46" s="153">
        <v>-20634450</v>
      </c>
      <c r="H46" s="161">
        <v>-20634450</v>
      </c>
      <c r="I46" s="161">
        <v>-18569525</v>
      </c>
    </row>
    <row r="47" spans="1:10" ht="13">
      <c r="A47" s="64">
        <v>4010101007</v>
      </c>
      <c r="B47" s="64" t="s">
        <v>159</v>
      </c>
      <c r="C47" s="64">
        <v>5</v>
      </c>
      <c r="D47" s="64" t="s">
        <v>174</v>
      </c>
      <c r="E47" s="64">
        <v>0</v>
      </c>
      <c r="F47" s="152">
        <v>8539041</v>
      </c>
      <c r="G47" s="152">
        <v>-42844445</v>
      </c>
      <c r="H47" s="159">
        <v>-34305404</v>
      </c>
      <c r="I47" s="159">
        <v>-42445404</v>
      </c>
    </row>
    <row r="48" spans="1:10" ht="13">
      <c r="A48" s="64">
        <v>4010101008</v>
      </c>
      <c r="B48" s="64" t="s">
        <v>214</v>
      </c>
      <c r="C48" s="64">
        <v>5</v>
      </c>
      <c r="D48" s="64" t="s">
        <v>174</v>
      </c>
      <c r="E48" s="64">
        <v>0</v>
      </c>
      <c r="F48" s="152">
        <v>0</v>
      </c>
      <c r="G48" s="152" t="s">
        <v>215</v>
      </c>
      <c r="H48" s="159">
        <v>-105825781.64</v>
      </c>
      <c r="I48" s="159">
        <v>-105825781.64</v>
      </c>
    </row>
    <row r="49" spans="1:9" ht="13">
      <c r="A49" s="64">
        <v>4010105</v>
      </c>
      <c r="B49" s="64" t="s">
        <v>216</v>
      </c>
      <c r="C49" s="64">
        <v>5</v>
      </c>
      <c r="D49" s="64" t="s">
        <v>174</v>
      </c>
      <c r="E49" s="64">
        <v>0</v>
      </c>
      <c r="F49" s="152">
        <v>0</v>
      </c>
      <c r="G49" s="152" t="s">
        <v>205</v>
      </c>
      <c r="H49" s="159">
        <v>-152724.68</v>
      </c>
      <c r="I49" s="159">
        <v>0</v>
      </c>
    </row>
    <row r="50" spans="1:9" ht="13">
      <c r="A50" s="64">
        <v>4010105003</v>
      </c>
      <c r="B50" s="64" t="s">
        <v>217</v>
      </c>
      <c r="C50" s="64">
        <v>5</v>
      </c>
      <c r="D50" s="64" t="s">
        <v>174</v>
      </c>
      <c r="E50" s="64">
        <v>0</v>
      </c>
      <c r="F50" s="152">
        <v>0</v>
      </c>
      <c r="G50" s="152" t="s">
        <v>205</v>
      </c>
      <c r="H50" s="159">
        <v>-152724.68</v>
      </c>
      <c r="I50" s="159">
        <v>0</v>
      </c>
    </row>
    <row r="51" spans="1:9" ht="13">
      <c r="A51" s="64">
        <v>5</v>
      </c>
      <c r="B51" s="64" t="s">
        <v>12</v>
      </c>
      <c r="C51" s="64">
        <v>5</v>
      </c>
      <c r="D51" s="64" t="s">
        <v>174</v>
      </c>
      <c r="E51" s="64">
        <v>0</v>
      </c>
      <c r="F51" s="152" t="s">
        <v>218</v>
      </c>
      <c r="G51" s="152" t="s">
        <v>219</v>
      </c>
      <c r="H51" s="159">
        <v>160918360.31999999</v>
      </c>
      <c r="I51" s="159">
        <v>10511074.82</v>
      </c>
    </row>
    <row r="52" spans="1:9" ht="13">
      <c r="A52" s="64">
        <v>501</v>
      </c>
      <c r="B52" s="64" t="s">
        <v>160</v>
      </c>
      <c r="C52" s="64">
        <v>5</v>
      </c>
      <c r="D52" s="64" t="s">
        <v>174</v>
      </c>
      <c r="E52" s="64">
        <v>0</v>
      </c>
      <c r="F52" s="152" t="s">
        <v>220</v>
      </c>
      <c r="G52" s="152" t="s">
        <v>221</v>
      </c>
      <c r="H52" s="159">
        <v>39078740.810000002</v>
      </c>
      <c r="I52" s="159">
        <v>10511074.82</v>
      </c>
    </row>
    <row r="53" spans="1:9" ht="13">
      <c r="A53" s="64">
        <v>50101</v>
      </c>
      <c r="B53" s="64" t="s">
        <v>160</v>
      </c>
      <c r="C53" s="64">
        <v>5</v>
      </c>
      <c r="D53" s="64" t="s">
        <v>174</v>
      </c>
      <c r="E53" s="64">
        <v>0</v>
      </c>
      <c r="F53" s="152" t="s">
        <v>222</v>
      </c>
      <c r="G53" s="152">
        <v>-8295052</v>
      </c>
      <c r="H53" s="159">
        <v>2373477.8199999998</v>
      </c>
      <c r="I53" s="159">
        <v>10511074.82</v>
      </c>
    </row>
    <row r="54" spans="1:9" ht="13">
      <c r="A54" s="64">
        <v>5010100</v>
      </c>
      <c r="B54" s="64" t="s">
        <v>160</v>
      </c>
      <c r="C54" s="64">
        <v>5</v>
      </c>
      <c r="D54" s="64" t="s">
        <v>174</v>
      </c>
      <c r="E54" s="64">
        <v>0</v>
      </c>
      <c r="F54" s="152" t="s">
        <v>222</v>
      </c>
      <c r="G54" s="152">
        <v>-8295052</v>
      </c>
      <c r="H54" s="159">
        <v>2373477.8199999998</v>
      </c>
      <c r="I54" s="159">
        <v>10511074.82</v>
      </c>
    </row>
    <row r="55" spans="1:9" ht="13">
      <c r="A55" s="63">
        <v>5010100001</v>
      </c>
      <c r="B55" s="63" t="s">
        <v>223</v>
      </c>
      <c r="C55" s="63">
        <v>5</v>
      </c>
      <c r="D55" s="63" t="s">
        <v>174</v>
      </c>
      <c r="E55" s="63">
        <v>0</v>
      </c>
      <c r="F55" s="153">
        <v>3940</v>
      </c>
      <c r="G55" s="153">
        <v>0</v>
      </c>
      <c r="H55" s="161">
        <v>3940</v>
      </c>
      <c r="I55" s="161">
        <v>3940</v>
      </c>
    </row>
    <row r="56" spans="1:9" ht="13">
      <c r="A56" s="64">
        <v>5010100007</v>
      </c>
      <c r="B56" s="64" t="s">
        <v>161</v>
      </c>
      <c r="C56" s="64">
        <v>5</v>
      </c>
      <c r="D56" s="64" t="s">
        <v>174</v>
      </c>
      <c r="E56" s="64">
        <v>0</v>
      </c>
      <c r="F56" s="152">
        <v>8142230</v>
      </c>
      <c r="G56" s="152">
        <v>-8140000</v>
      </c>
      <c r="H56" s="159">
        <v>2230</v>
      </c>
      <c r="I56" s="159">
        <v>8142230</v>
      </c>
    </row>
    <row r="57" spans="1:9" ht="13">
      <c r="A57" s="64">
        <v>5010100010</v>
      </c>
      <c r="B57" s="64" t="s">
        <v>224</v>
      </c>
      <c r="C57" s="64">
        <v>5</v>
      </c>
      <c r="D57" s="64" t="s">
        <v>174</v>
      </c>
      <c r="E57" s="64">
        <v>0</v>
      </c>
      <c r="F57" s="152" t="s">
        <v>225</v>
      </c>
      <c r="G57" s="152">
        <v>-155052</v>
      </c>
      <c r="H57" s="159">
        <v>2367307.8199999998</v>
      </c>
      <c r="I57" s="159">
        <v>2364904.8199999998</v>
      </c>
    </row>
    <row r="58" spans="1:9" ht="13">
      <c r="A58" s="64">
        <v>50102</v>
      </c>
      <c r="B58" s="64" t="s">
        <v>162</v>
      </c>
      <c r="C58" s="64">
        <v>5</v>
      </c>
      <c r="D58" s="64" t="s">
        <v>174</v>
      </c>
      <c r="E58" s="64">
        <v>0</v>
      </c>
      <c r="F58" s="152" t="s">
        <v>226</v>
      </c>
      <c r="G58" s="152" t="s">
        <v>227</v>
      </c>
      <c r="H58" s="159">
        <v>36705262.990000002</v>
      </c>
      <c r="I58" s="159">
        <v>0</v>
      </c>
    </row>
    <row r="59" spans="1:9" ht="13">
      <c r="A59" s="64">
        <v>5010200</v>
      </c>
      <c r="B59" s="64" t="s">
        <v>162</v>
      </c>
      <c r="C59" s="64">
        <v>5</v>
      </c>
      <c r="D59" s="64" t="s">
        <v>174</v>
      </c>
      <c r="E59" s="64">
        <v>0</v>
      </c>
      <c r="F59" s="152" t="s">
        <v>187</v>
      </c>
      <c r="G59" s="152">
        <v>0</v>
      </c>
      <c r="H59" s="159">
        <v>57363.08</v>
      </c>
      <c r="I59" s="159">
        <v>0</v>
      </c>
    </row>
    <row r="60" spans="1:9" ht="13">
      <c r="A60" s="64">
        <v>5010200007</v>
      </c>
      <c r="B60" s="64" t="s">
        <v>228</v>
      </c>
      <c r="C60" s="64">
        <v>5</v>
      </c>
      <c r="D60" s="64" t="s">
        <v>174</v>
      </c>
      <c r="E60" s="64">
        <v>0</v>
      </c>
      <c r="F60" s="152" t="s">
        <v>187</v>
      </c>
      <c r="G60" s="152">
        <v>0</v>
      </c>
      <c r="H60" s="159">
        <v>57363.08</v>
      </c>
      <c r="I60" s="159">
        <v>0</v>
      </c>
    </row>
    <row r="61" spans="1:9" ht="13">
      <c r="A61" s="64">
        <v>5010201</v>
      </c>
      <c r="B61" s="64" t="s">
        <v>163</v>
      </c>
      <c r="C61" s="64">
        <v>5</v>
      </c>
      <c r="D61" s="64" t="s">
        <v>174</v>
      </c>
      <c r="E61" s="64">
        <v>0</v>
      </c>
      <c r="F61" s="152" t="s">
        <v>229</v>
      </c>
      <c r="G61" s="152" t="s">
        <v>230</v>
      </c>
      <c r="H61" s="159">
        <v>33255061.91</v>
      </c>
      <c r="I61" s="159">
        <v>0</v>
      </c>
    </row>
    <row r="62" spans="1:9" ht="13">
      <c r="A62" s="64">
        <v>5010201001</v>
      </c>
      <c r="B62" s="64" t="s">
        <v>164</v>
      </c>
      <c r="C62" s="64">
        <v>5</v>
      </c>
      <c r="D62" s="64" t="s">
        <v>174</v>
      </c>
      <c r="E62" s="64">
        <v>0</v>
      </c>
      <c r="F62" s="152" t="s">
        <v>229</v>
      </c>
      <c r="G62" s="152" t="s">
        <v>230</v>
      </c>
      <c r="H62" s="159">
        <v>33255061.91</v>
      </c>
      <c r="I62" s="159">
        <v>0</v>
      </c>
    </row>
    <row r="63" spans="1:9" ht="13">
      <c r="A63" s="64">
        <v>5010202</v>
      </c>
      <c r="B63" s="64" t="s">
        <v>231</v>
      </c>
      <c r="C63" s="64">
        <v>5</v>
      </c>
      <c r="D63" s="64" t="s">
        <v>174</v>
      </c>
      <c r="E63" s="64">
        <v>0</v>
      </c>
      <c r="F63" s="152">
        <v>3425838</v>
      </c>
      <c r="G63" s="152">
        <v>-33000</v>
      </c>
      <c r="H63" s="159">
        <v>3392838</v>
      </c>
      <c r="I63" s="159">
        <v>0</v>
      </c>
    </row>
    <row r="64" spans="1:9" ht="13">
      <c r="A64" s="64">
        <v>5010202002</v>
      </c>
      <c r="B64" s="64" t="s">
        <v>232</v>
      </c>
      <c r="C64" s="64">
        <v>5</v>
      </c>
      <c r="D64" s="64" t="s">
        <v>174</v>
      </c>
      <c r="E64" s="64">
        <v>0</v>
      </c>
      <c r="F64" s="152">
        <v>3425838</v>
      </c>
      <c r="G64" s="152">
        <v>-33000</v>
      </c>
      <c r="H64" s="159">
        <v>3392838</v>
      </c>
      <c r="I64" s="159">
        <v>0</v>
      </c>
    </row>
    <row r="65" spans="1:9" ht="13">
      <c r="A65" s="64">
        <v>580</v>
      </c>
      <c r="B65" s="64" t="s">
        <v>165</v>
      </c>
      <c r="C65" s="64">
        <v>5</v>
      </c>
      <c r="D65" s="64" t="s">
        <v>174</v>
      </c>
      <c r="E65" s="64">
        <v>0</v>
      </c>
      <c r="F65" s="152" t="s">
        <v>233</v>
      </c>
      <c r="G65" s="152" t="s">
        <v>234</v>
      </c>
      <c r="H65" s="159">
        <v>121839619.51000001</v>
      </c>
      <c r="I65" s="159">
        <v>0</v>
      </c>
    </row>
    <row r="66" spans="1:9" ht="13">
      <c r="A66" s="64">
        <v>58001</v>
      </c>
      <c r="B66" s="64" t="s">
        <v>165</v>
      </c>
      <c r="C66" s="64">
        <v>5</v>
      </c>
      <c r="D66" s="64" t="s">
        <v>174</v>
      </c>
      <c r="E66" s="64">
        <v>0</v>
      </c>
      <c r="F66" s="152" t="s">
        <v>233</v>
      </c>
      <c r="G66" s="152" t="s">
        <v>234</v>
      </c>
      <c r="H66" s="159">
        <v>121839619.51000001</v>
      </c>
      <c r="I66" s="159">
        <v>0</v>
      </c>
    </row>
  </sheetData>
  <printOptions gridLinesSet="0"/>
  <pageMargins left="0.75" right="0.75" top="1" bottom="0.75" header="0.5" footer="0.5"/>
  <pageSetup paperSize="9" fitToWidth="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3366"/>
    <pageSetUpPr fitToPage="1"/>
  </sheetPr>
  <dimension ref="A1:J43"/>
  <sheetViews>
    <sheetView showGridLines="0" tabSelected="1" zoomScaleNormal="90" zoomScaleSheetLayoutView="80" workbookViewId="0">
      <pane ySplit="11" topLeftCell="A33" activePane="bottomLeft" state="frozen"/>
      <selection activeCell="Q36" sqref="Q36"/>
      <selection pane="bottomLeft" activeCell="D35" sqref="D35"/>
    </sheetView>
  </sheetViews>
  <sheetFormatPr baseColWidth="10" defaultColWidth="11.453125" defaultRowHeight="15.5"/>
  <cols>
    <col min="1" max="1" width="3.453125" style="69" customWidth="1"/>
    <col min="2" max="2" width="44.1796875" style="69" customWidth="1"/>
    <col min="3" max="3" width="19.453125" style="69" customWidth="1"/>
    <col min="4" max="4" width="15.453125" style="13" customWidth="1"/>
    <col min="5" max="6" width="21.81640625" style="69" customWidth="1"/>
    <col min="7" max="7" width="18.81640625" style="69" bestFit="1" customWidth="1"/>
    <col min="8" max="8" width="17.6328125" style="69" customWidth="1"/>
    <col min="9" max="9" width="16.6328125" style="69" customWidth="1"/>
    <col min="10" max="10" width="18.81640625" style="69" bestFit="1" customWidth="1"/>
    <col min="11" max="11" width="13.453125" style="69" bestFit="1" customWidth="1"/>
    <col min="12" max="16384" width="11.453125" style="69"/>
  </cols>
  <sheetData>
    <row r="1" spans="1:10" ht="13.25" customHeight="1">
      <c r="D1" s="180"/>
    </row>
    <row r="2" spans="1:10" ht="13.25" customHeight="1">
      <c r="D2" s="180"/>
    </row>
    <row r="3" spans="1:10" ht="13.25" customHeight="1">
      <c r="D3" s="180"/>
    </row>
    <row r="4" spans="1:10" s="181" customFormat="1" ht="13.25" customHeight="1" thickBot="1">
      <c r="D4" s="182"/>
    </row>
    <row r="5" spans="1:10" ht="16" thickTop="1">
      <c r="B5" s="70"/>
      <c r="J5" s="79" t="s">
        <v>92</v>
      </c>
    </row>
    <row r="6" spans="1:10" s="57" customFormat="1" ht="14">
      <c r="B6" s="376" t="s">
        <v>264</v>
      </c>
      <c r="C6" s="376"/>
      <c r="D6" s="376"/>
      <c r="E6" s="376"/>
      <c r="F6" s="376"/>
    </row>
    <row r="7" spans="1:10" s="1" customFormat="1" ht="13">
      <c r="B7" s="378" t="s">
        <v>40</v>
      </c>
      <c r="C7" s="378"/>
      <c r="D7" s="378"/>
      <c r="E7" s="378"/>
      <c r="F7" s="378"/>
    </row>
    <row r="8" spans="1:10" s="1" customFormat="1" ht="13">
      <c r="B8" s="73" t="s">
        <v>280</v>
      </c>
      <c r="C8" s="73"/>
      <c r="D8" s="73"/>
      <c r="E8" s="73"/>
      <c r="F8" s="73"/>
    </row>
    <row r="9" spans="1:10" s="1" customFormat="1" ht="13">
      <c r="B9" s="379" t="s">
        <v>262</v>
      </c>
      <c r="C9" s="379"/>
      <c r="D9" s="379"/>
      <c r="E9" s="379"/>
      <c r="F9" s="379"/>
    </row>
    <row r="10" spans="1:10" ht="7.5" customHeight="1"/>
    <row r="11" spans="1:10" ht="30" customHeight="1">
      <c r="A11" s="1"/>
      <c r="B11" s="380" t="s">
        <v>2</v>
      </c>
      <c r="C11" s="381"/>
      <c r="D11" s="381"/>
      <c r="E11" s="185">
        <v>45291</v>
      </c>
      <c r="F11" s="185">
        <v>44926</v>
      </c>
      <c r="G11" s="1"/>
    </row>
    <row r="12" spans="1:10">
      <c r="A12" s="1"/>
      <c r="B12" s="214"/>
      <c r="C12" s="1"/>
      <c r="D12" s="18"/>
      <c r="E12" s="215"/>
      <c r="F12" s="215"/>
      <c r="G12" s="1"/>
    </row>
    <row r="13" spans="1:10">
      <c r="A13" s="1"/>
      <c r="B13" s="214" t="s">
        <v>121</v>
      </c>
      <c r="C13" s="1"/>
      <c r="D13" s="356" t="s">
        <v>365</v>
      </c>
      <c r="E13" s="216">
        <v>8805.9699999999993</v>
      </c>
      <c r="F13" s="215">
        <v>0</v>
      </c>
      <c r="G13" s="1"/>
    </row>
    <row r="14" spans="1:10">
      <c r="A14" s="1"/>
      <c r="B14" s="217"/>
      <c r="C14" s="1"/>
      <c r="D14" s="218"/>
      <c r="E14" s="216"/>
      <c r="F14" s="215"/>
      <c r="G14" s="1"/>
    </row>
    <row r="15" spans="1:10">
      <c r="A15" s="1"/>
      <c r="B15" s="214" t="s">
        <v>94</v>
      </c>
      <c r="C15" s="1"/>
      <c r="D15" s="355" t="s">
        <v>368</v>
      </c>
      <c r="E15" s="216">
        <v>1658773.1600000001</v>
      </c>
      <c r="F15" s="215">
        <v>0</v>
      </c>
      <c r="G15" s="219"/>
      <c r="I15" s="220"/>
      <c r="J15" s="220"/>
    </row>
    <row r="16" spans="1:10">
      <c r="A16" s="1"/>
      <c r="B16" s="214"/>
      <c r="C16" s="221"/>
      <c r="D16" s="218"/>
      <c r="E16" s="216"/>
      <c r="F16" s="215"/>
      <c r="G16" s="1"/>
      <c r="I16" s="220"/>
      <c r="J16" s="220"/>
    </row>
    <row r="17" spans="1:9">
      <c r="A17" s="1"/>
      <c r="B17" s="217" t="s">
        <v>35</v>
      </c>
      <c r="C17" s="18"/>
      <c r="D17" s="18"/>
      <c r="E17" s="222">
        <v>1667579.1300000001</v>
      </c>
      <c r="F17" s="223">
        <v>0</v>
      </c>
      <c r="G17" s="224"/>
    </row>
    <row r="18" spans="1:9">
      <c r="A18" s="1"/>
      <c r="B18" s="217"/>
      <c r="C18" s="18"/>
      <c r="D18" s="18"/>
      <c r="E18" s="222"/>
      <c r="F18" s="223"/>
      <c r="G18" s="224"/>
    </row>
    <row r="19" spans="1:9" ht="30" customHeight="1">
      <c r="A19" s="1"/>
      <c r="B19" s="380" t="s">
        <v>3</v>
      </c>
      <c r="C19" s="381"/>
      <c r="D19" s="381"/>
      <c r="E19" s="186"/>
      <c r="F19" s="185"/>
      <c r="G19" s="1"/>
    </row>
    <row r="20" spans="1:9">
      <c r="A20" s="1"/>
      <c r="B20" s="217"/>
      <c r="C20" s="225"/>
      <c r="D20" s="226"/>
      <c r="E20" s="227"/>
      <c r="F20" s="228"/>
      <c r="G20" s="1"/>
    </row>
    <row r="21" spans="1:9">
      <c r="A21" s="1"/>
      <c r="B21" s="214" t="s">
        <v>95</v>
      </c>
      <c r="C21" s="226"/>
      <c r="D21" s="226"/>
      <c r="E21" s="216">
        <v>0</v>
      </c>
      <c r="F21" s="215">
        <v>0</v>
      </c>
      <c r="G21" s="1"/>
    </row>
    <row r="22" spans="1:9">
      <c r="A22" s="1"/>
      <c r="B22" s="214"/>
      <c r="C22" s="221"/>
      <c r="D22" s="218"/>
      <c r="E22" s="229"/>
      <c r="F22" s="230"/>
      <c r="G22" s="1"/>
      <c r="I22" s="220"/>
    </row>
    <row r="23" spans="1:9">
      <c r="A23" s="1"/>
      <c r="B23" s="214" t="s">
        <v>96</v>
      </c>
      <c r="C23" s="221"/>
      <c r="D23" s="355" t="s">
        <v>364</v>
      </c>
      <c r="E23" s="216">
        <v>1534.11</v>
      </c>
      <c r="F23" s="215">
        <v>0</v>
      </c>
      <c r="G23" s="219"/>
      <c r="I23" s="220"/>
    </row>
    <row r="24" spans="1:9">
      <c r="A24" s="1"/>
      <c r="B24" s="217"/>
      <c r="C24" s="221"/>
      <c r="D24" s="218"/>
      <c r="E24" s="229"/>
      <c r="F24" s="230"/>
      <c r="G24" s="1"/>
      <c r="I24" s="220"/>
    </row>
    <row r="25" spans="1:9">
      <c r="A25" s="1"/>
      <c r="B25" s="214" t="s">
        <v>36</v>
      </c>
      <c r="C25" s="221"/>
      <c r="D25" s="218"/>
      <c r="E25" s="216">
        <v>0</v>
      </c>
      <c r="F25" s="215">
        <v>0</v>
      </c>
      <c r="G25" s="1"/>
      <c r="I25" s="220"/>
    </row>
    <row r="26" spans="1:9">
      <c r="A26" s="1"/>
      <c r="B26" s="217"/>
      <c r="C26" s="221"/>
      <c r="D26" s="218"/>
      <c r="E26" s="229"/>
      <c r="F26" s="231"/>
      <c r="G26" s="1"/>
      <c r="I26" s="220"/>
    </row>
    <row r="27" spans="1:9">
      <c r="A27" s="1"/>
      <c r="B27" s="217" t="s">
        <v>37</v>
      </c>
      <c r="C27" s="225"/>
      <c r="D27" s="226"/>
      <c r="E27" s="222">
        <v>1666045.02</v>
      </c>
      <c r="F27" s="223">
        <v>0</v>
      </c>
      <c r="G27" s="232"/>
    </row>
    <row r="28" spans="1:9">
      <c r="A28" s="1"/>
      <c r="B28" s="217" t="s">
        <v>38</v>
      </c>
      <c r="C28" s="218"/>
      <c r="D28" s="218"/>
      <c r="E28" s="233">
        <v>10</v>
      </c>
      <c r="F28" s="233">
        <v>0</v>
      </c>
      <c r="G28" s="1"/>
      <c r="H28" s="234"/>
    </row>
    <row r="29" spans="1:9">
      <c r="A29" s="1"/>
      <c r="B29" s="235" t="s">
        <v>39</v>
      </c>
      <c r="C29" s="236"/>
      <c r="D29" s="237"/>
      <c r="E29" s="238">
        <v>1010.84</v>
      </c>
      <c r="F29" s="238">
        <v>0</v>
      </c>
      <c r="G29" s="1"/>
      <c r="H29" s="239"/>
      <c r="I29" s="220"/>
    </row>
    <row r="30" spans="1:9">
      <c r="B30" s="71"/>
      <c r="C30" s="72"/>
      <c r="D30" s="72"/>
      <c r="E30" s="149"/>
    </row>
    <row r="31" spans="1:9" s="1" customFormat="1" ht="15" customHeight="1">
      <c r="B31" s="377" t="s">
        <v>373</v>
      </c>
      <c r="C31" s="377"/>
      <c r="D31" s="377"/>
      <c r="E31" s="377"/>
      <c r="F31" s="377"/>
      <c r="G31" s="74"/>
      <c r="H31" s="74"/>
      <c r="I31" s="74"/>
    </row>
    <row r="32" spans="1:9" s="1" customFormat="1" ht="15" customHeight="1">
      <c r="D32" s="18"/>
      <c r="E32" s="75"/>
      <c r="F32" s="75"/>
      <c r="G32" s="74"/>
      <c r="H32" s="74"/>
      <c r="I32" s="74"/>
    </row>
    <row r="33" spans="2:9" s="1" customFormat="1" ht="15" customHeight="1">
      <c r="D33" s="18"/>
      <c r="E33" s="18"/>
      <c r="F33" s="18"/>
      <c r="G33" s="74"/>
      <c r="H33" s="74"/>
      <c r="I33" s="74"/>
    </row>
    <row r="34" spans="2:9" s="1" customFormat="1" ht="15" customHeight="1">
      <c r="B34" s="1" t="s">
        <v>123</v>
      </c>
      <c r="D34" s="18"/>
      <c r="E34" s="18"/>
      <c r="F34" s="18"/>
      <c r="G34" s="74"/>
      <c r="H34" s="74"/>
      <c r="I34" s="74"/>
    </row>
    <row r="35" spans="2:9" s="1" customFormat="1" ht="15" customHeight="1">
      <c r="D35" s="315"/>
      <c r="E35" s="18"/>
      <c r="F35" s="18"/>
      <c r="G35" s="74"/>
      <c r="H35" s="74"/>
      <c r="I35" s="74"/>
    </row>
    <row r="36" spans="2:9" s="1" customFormat="1" ht="15" customHeight="1">
      <c r="D36" s="314"/>
      <c r="E36" s="18"/>
      <c r="F36" s="18"/>
      <c r="G36" s="74"/>
      <c r="H36" s="74"/>
      <c r="I36" s="74"/>
    </row>
    <row r="37" spans="2:9">
      <c r="E37" s="18"/>
      <c r="F37" s="18"/>
    </row>
    <row r="38" spans="2:9">
      <c r="E38" s="18"/>
      <c r="F38" s="18"/>
    </row>
    <row r="39" spans="2:9">
      <c r="E39" s="18"/>
      <c r="F39" s="18"/>
    </row>
    <row r="43" spans="2:9">
      <c r="B43" s="437" t="s">
        <v>377</v>
      </c>
      <c r="C43" s="437"/>
      <c r="E43" s="437" t="s">
        <v>378</v>
      </c>
      <c r="F43" s="437"/>
    </row>
  </sheetData>
  <customSheetViews>
    <customSheetView guid="{F3648BCD-1CED-4BBB-AE63-37BDB925883F}" scale="80" showGridLines="0">
      <pane ySplit="7" topLeftCell="A8" activePane="bottomLeft" state="frozen"/>
      <selection pane="bottomLeft" activeCell="B38" sqref="B38"/>
      <colBreaks count="1" manualBreakCount="1">
        <brk id="7" max="1048575" man="1"/>
      </colBreaks>
      <pageMargins left="0.7" right="0.7" top="0.75" bottom="0.75" header="0.3" footer="0.3"/>
      <pageSetup paperSize="9" scale="46" orientation="portrait" r:id="rId1"/>
    </customSheetView>
    <customSheetView guid="{5FCC9217-B3E9-4B91-A943-5F21728EBEE9}" scale="80" showPageBreaks="1" showGridLines="0" printArea="1">
      <pane ySplit="7" topLeftCell="A8" activePane="bottomLeft" state="frozen"/>
      <selection pane="bottomLeft" activeCell="B7" sqref="B7:G72"/>
      <colBreaks count="1" manualBreakCount="1">
        <brk id="7" max="1048575" man="1"/>
      </colBreaks>
      <pageMargins left="0.7" right="0.7" top="0.75" bottom="0.75" header="0.3" footer="0.3"/>
      <pageSetup paperSize="9" scale="46" orientation="portrait" r:id="rId2"/>
    </customSheetView>
    <customSheetView guid="{7015FC6D-0680-4B00-AA0E-B83DA1D0B666}" scale="80" showPageBreaks="1" showGridLines="0" printArea="1">
      <pane ySplit="7" topLeftCell="A62" activePane="bottomLeft" state="frozen"/>
      <selection pane="bottomLeft" activeCell="F77" sqref="F77"/>
      <colBreaks count="1" manualBreakCount="1">
        <brk id="7" max="1048575" man="1"/>
      </colBreaks>
      <pageMargins left="0.7" right="0.7" top="0.75" bottom="0.75" header="0.3" footer="0.3"/>
      <pageSetup paperSize="9" scale="46" orientation="portrait" r:id="rId3"/>
    </customSheetView>
    <customSheetView guid="{B9F63820-5C32-455A-BC9D-0BE84D6B0867}" scale="80" showGridLines="0" state="hidden">
      <pane ySplit="7" topLeftCell="A62" activePane="bottomLeft" state="frozen"/>
      <selection pane="bottomLeft" activeCell="F77" sqref="F77"/>
      <colBreaks count="1" manualBreakCount="1">
        <brk id="7" max="1048575" man="1"/>
      </colBreaks>
      <pageMargins left="0.7" right="0.7" top="0.75" bottom="0.75" header="0.3" footer="0.3"/>
      <pageSetup paperSize="9" scale="46" orientation="portrait" r:id="rId4"/>
    </customSheetView>
  </customSheetViews>
  <mergeCells count="8">
    <mergeCell ref="B43:C43"/>
    <mergeCell ref="E43:F43"/>
    <mergeCell ref="B6:F6"/>
    <mergeCell ref="B31:F31"/>
    <mergeCell ref="B7:F7"/>
    <mergeCell ref="B9:F9"/>
    <mergeCell ref="B11:D11"/>
    <mergeCell ref="B19:D19"/>
  </mergeCells>
  <hyperlinks>
    <hyperlink ref="J5" location="INDICE!A1" display="Índice" xr:uid="{5289182D-4933-4DC1-999A-50ED67B1FA2C}"/>
    <hyperlink ref="D13" location="'Nota 3.6 a Nota 4.1'!B40" display="Nota 4.1" xr:uid="{02F3758A-038D-4E8F-A2F0-D097DA016B6C}"/>
    <hyperlink ref="D23" location="'Nota 4.2 a Nota 4.5'!B14" display="Nota 4.3" xr:uid="{8A5C9FE5-E508-4F43-9B48-1E3BFE495011}"/>
    <hyperlink ref="D15" location="'Nota 9'!A1" display="'Nota 9'!A1" xr:uid="{199A7E2E-509A-4022-8F0B-74EFE854DA3B}"/>
  </hyperlinks>
  <pageMargins left="0.7" right="0.7" top="0.75" bottom="0.75" header="0.3" footer="0.3"/>
  <pageSetup paperSize="9" scale="55" fitToHeight="0" orientation="portrait" r:id="rId5"/>
  <colBreaks count="1" manualBreakCount="1">
    <brk id="6" max="1048575" man="1"/>
  </colBreaks>
  <drawing r:id="rId6"/>
  <legacy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3366"/>
    <pageSetUpPr fitToPage="1"/>
  </sheetPr>
  <dimension ref="A1:J33"/>
  <sheetViews>
    <sheetView showGridLines="0" zoomScaleNormal="100" zoomScaleSheetLayoutView="90" workbookViewId="0">
      <pane ySplit="11" topLeftCell="A12" activePane="bottomLeft" state="frozen"/>
      <selection activeCell="Q36" sqref="Q36"/>
      <selection pane="bottomLeft" activeCell="E30" sqref="E30"/>
    </sheetView>
  </sheetViews>
  <sheetFormatPr baseColWidth="10" defaultColWidth="11.453125" defaultRowHeight="12.5"/>
  <cols>
    <col min="1" max="1" width="2.81640625" style="81" customWidth="1"/>
    <col min="2" max="2" width="60.453125" style="81" customWidth="1"/>
    <col min="3" max="3" width="11.1796875" style="81" customWidth="1"/>
    <col min="4" max="4" width="9.1796875" style="81" customWidth="1"/>
    <col min="5" max="5" width="7.81640625" style="81" customWidth="1"/>
    <col min="6" max="7" width="20.1796875" style="81" customWidth="1"/>
    <col min="8" max="9" width="17.81640625" style="81" bestFit="1" customWidth="1"/>
    <col min="10" max="10" width="6.81640625" style="81" customWidth="1"/>
    <col min="11" max="16384" width="11.453125" style="81"/>
  </cols>
  <sheetData>
    <row r="1" spans="1:10" ht="13">
      <c r="D1" s="85"/>
    </row>
    <row r="2" spans="1:10" ht="13">
      <c r="D2" s="85"/>
    </row>
    <row r="3" spans="1:10" ht="13">
      <c r="D3" s="85"/>
    </row>
    <row r="4" spans="1:10" s="183" customFormat="1" ht="13.5" thickBot="1">
      <c r="D4" s="184"/>
    </row>
    <row r="5" spans="1:10" ht="13.5" thickTop="1">
      <c r="B5" s="82"/>
      <c r="C5" s="83"/>
      <c r="D5" s="83"/>
      <c r="E5" s="83"/>
      <c r="F5" s="83"/>
      <c r="G5" s="79" t="s">
        <v>92</v>
      </c>
      <c r="H5" s="84"/>
      <c r="I5" s="84"/>
      <c r="J5" s="84"/>
    </row>
    <row r="6" spans="1:10" ht="14">
      <c r="B6" s="382" t="s">
        <v>264</v>
      </c>
      <c r="C6" s="382"/>
      <c r="D6" s="382"/>
      <c r="E6" s="382"/>
      <c r="F6" s="382"/>
      <c r="G6" s="382"/>
      <c r="H6" s="84"/>
      <c r="I6" s="84"/>
      <c r="J6" s="84"/>
    </row>
    <row r="7" spans="1:10" ht="13">
      <c r="B7" s="383" t="s">
        <v>41</v>
      </c>
      <c r="C7" s="383"/>
      <c r="D7" s="383"/>
      <c r="E7" s="383"/>
      <c r="F7" s="383"/>
      <c r="G7" s="383"/>
      <c r="H7" s="80"/>
      <c r="I7" s="80"/>
    </row>
    <row r="8" spans="1:10" ht="13">
      <c r="B8" s="73" t="s">
        <v>280</v>
      </c>
      <c r="C8" s="80"/>
      <c r="D8" s="80"/>
      <c r="E8" s="80"/>
      <c r="F8" s="80"/>
      <c r="G8" s="80"/>
      <c r="H8" s="80"/>
      <c r="I8" s="80"/>
    </row>
    <row r="9" spans="1:10" s="100" customFormat="1" ht="12">
      <c r="B9" s="384" t="s">
        <v>262</v>
      </c>
      <c r="C9" s="384"/>
      <c r="D9" s="384"/>
      <c r="E9" s="384"/>
      <c r="F9" s="384"/>
      <c r="G9" s="384"/>
      <c r="H9" s="101"/>
      <c r="I9" s="101"/>
    </row>
    <row r="10" spans="1:10" ht="13">
      <c r="B10" s="73"/>
      <c r="C10" s="73"/>
      <c r="D10" s="73"/>
      <c r="E10" s="73"/>
      <c r="F10" s="73"/>
      <c r="G10" s="73"/>
      <c r="H10" s="80"/>
      <c r="I10" s="80"/>
    </row>
    <row r="11" spans="1:10" ht="30" customHeight="1">
      <c r="B11" s="187" t="s">
        <v>14</v>
      </c>
      <c r="C11" s="188"/>
      <c r="D11" s="188"/>
      <c r="E11" s="188"/>
      <c r="F11" s="185">
        <v>45291</v>
      </c>
      <c r="G11" s="185">
        <v>44926</v>
      </c>
      <c r="I11" s="85"/>
    </row>
    <row r="12" spans="1:10" ht="13">
      <c r="B12" s="256"/>
      <c r="C12" s="109"/>
      <c r="D12" s="109"/>
      <c r="E12" s="109"/>
      <c r="F12" s="257"/>
      <c r="G12" s="257"/>
      <c r="I12" s="85"/>
    </row>
    <row r="13" spans="1:10" ht="15" customHeight="1">
      <c r="A13" s="258"/>
      <c r="B13" s="248" t="s">
        <v>105</v>
      </c>
      <c r="C13" s="80"/>
      <c r="D13" s="80"/>
      <c r="E13" s="357" t="s">
        <v>366</v>
      </c>
      <c r="F13" s="243">
        <v>10963.429999999997</v>
      </c>
      <c r="G13" s="243">
        <v>0</v>
      </c>
      <c r="H13" s="209"/>
      <c r="I13" s="209"/>
    </row>
    <row r="14" spans="1:10" ht="15" customHeight="1">
      <c r="A14" s="258"/>
      <c r="B14" s="248" t="s">
        <v>97</v>
      </c>
      <c r="C14" s="80"/>
      <c r="D14" s="259"/>
      <c r="E14" s="80"/>
      <c r="F14" s="243">
        <v>0</v>
      </c>
      <c r="G14" s="243">
        <v>0</v>
      </c>
      <c r="H14" s="209"/>
      <c r="I14" s="209"/>
      <c r="J14" s="86"/>
    </row>
    <row r="15" spans="1:10" ht="13">
      <c r="A15" s="258"/>
      <c r="B15" s="260" t="s">
        <v>98</v>
      </c>
      <c r="C15" s="261"/>
      <c r="D15" s="262"/>
      <c r="E15" s="80"/>
      <c r="F15" s="243">
        <v>0</v>
      </c>
      <c r="G15" s="243">
        <v>0</v>
      </c>
      <c r="J15" s="86"/>
    </row>
    <row r="16" spans="1:10" ht="13">
      <c r="A16" s="258"/>
      <c r="B16" s="260"/>
      <c r="C16" s="261"/>
      <c r="D16" s="262"/>
      <c r="E16" s="80"/>
      <c r="F16" s="243"/>
      <c r="G16" s="243"/>
      <c r="J16" s="86"/>
    </row>
    <row r="17" spans="1:10" s="80" customFormat="1" ht="15" customHeight="1">
      <c r="A17" s="258"/>
      <c r="B17" s="263" t="s">
        <v>33</v>
      </c>
      <c r="C17" s="264"/>
      <c r="D17" s="264"/>
      <c r="E17" s="264"/>
      <c r="F17" s="265">
        <v>10963.429999999997</v>
      </c>
      <c r="G17" s="265">
        <v>0</v>
      </c>
      <c r="J17" s="266"/>
    </row>
    <row r="18" spans="1:10" ht="30" customHeight="1">
      <c r="B18" s="189" t="s">
        <v>16</v>
      </c>
      <c r="C18" s="190"/>
      <c r="D18" s="191"/>
      <c r="E18" s="191"/>
      <c r="F18" s="192"/>
      <c r="G18" s="192"/>
      <c r="I18" s="85"/>
    </row>
    <row r="19" spans="1:10" ht="15" customHeight="1">
      <c r="A19" s="258"/>
      <c r="B19" s="260"/>
      <c r="C19" s="261"/>
      <c r="D19" s="262"/>
      <c r="E19" s="80"/>
      <c r="F19" s="243"/>
      <c r="G19" s="243"/>
      <c r="J19" s="86"/>
    </row>
    <row r="20" spans="1:10" ht="15" customHeight="1">
      <c r="A20" s="258"/>
      <c r="B20" s="260" t="s">
        <v>122</v>
      </c>
      <c r="C20" s="261"/>
      <c r="D20" s="262"/>
      <c r="E20" s="357" t="s">
        <v>367</v>
      </c>
      <c r="F20" s="243">
        <v>-2083.0300000000002</v>
      </c>
      <c r="G20" s="243">
        <v>0</v>
      </c>
      <c r="J20" s="86"/>
    </row>
    <row r="21" spans="1:10" ht="15" customHeight="1">
      <c r="A21" s="258"/>
      <c r="B21" s="260" t="s">
        <v>124</v>
      </c>
      <c r="C21" s="261"/>
      <c r="D21" s="262"/>
      <c r="E21" s="80"/>
      <c r="F21" s="243">
        <v>0</v>
      </c>
      <c r="G21" s="243">
        <v>0</v>
      </c>
      <c r="J21" s="86"/>
    </row>
    <row r="22" spans="1:10" ht="15" customHeight="1">
      <c r="A22" s="267"/>
      <c r="B22" s="268" t="s">
        <v>99</v>
      </c>
      <c r="C22" s="269"/>
      <c r="D22" s="270"/>
      <c r="E22" s="271"/>
      <c r="F22" s="243">
        <v>0</v>
      </c>
      <c r="G22" s="243">
        <v>0</v>
      </c>
      <c r="J22" s="86"/>
    </row>
    <row r="23" spans="1:10" ht="15" customHeight="1">
      <c r="A23" s="267"/>
      <c r="B23" s="268"/>
      <c r="C23" s="269"/>
      <c r="D23" s="270"/>
      <c r="E23" s="271"/>
      <c r="F23" s="243"/>
      <c r="G23" s="243"/>
      <c r="J23" s="86"/>
    </row>
    <row r="24" spans="1:10" s="80" customFormat="1" ht="15" customHeight="1">
      <c r="A24" s="258"/>
      <c r="B24" s="263" t="s">
        <v>34</v>
      </c>
      <c r="C24" s="264"/>
      <c r="D24" s="264"/>
      <c r="E24" s="264"/>
      <c r="F24" s="265">
        <v>-2083.0300000000002</v>
      </c>
      <c r="G24" s="265">
        <v>0</v>
      </c>
      <c r="J24" s="266"/>
    </row>
    <row r="25" spans="1:10" ht="15" customHeight="1">
      <c r="A25" s="258"/>
      <c r="B25" s="272" t="s">
        <v>4</v>
      </c>
      <c r="C25" s="273"/>
      <c r="D25" s="273"/>
      <c r="E25" s="273"/>
      <c r="F25" s="274">
        <v>8880.399999999996</v>
      </c>
      <c r="G25" s="274">
        <v>0</v>
      </c>
      <c r="H25" s="97">
        <v>0</v>
      </c>
      <c r="I25" s="86"/>
    </row>
    <row r="26" spans="1:10" ht="15" customHeight="1">
      <c r="F26" s="88"/>
    </row>
    <row r="27" spans="1:10" ht="15" customHeight="1">
      <c r="B27" s="377" t="s">
        <v>373</v>
      </c>
      <c r="C27" s="377"/>
      <c r="D27" s="377"/>
      <c r="E27" s="377"/>
      <c r="F27" s="377"/>
      <c r="J27" s="86"/>
    </row>
    <row r="28" spans="1:10" ht="15" customHeight="1">
      <c r="F28" s="86"/>
      <c r="H28" s="89"/>
    </row>
    <row r="29" spans="1:10" ht="15" customHeight="1">
      <c r="F29" s="86"/>
      <c r="G29" s="90"/>
      <c r="H29" s="89"/>
    </row>
    <row r="30" spans="1:10" ht="15" customHeight="1">
      <c r="B30" s="91"/>
      <c r="F30" s="86"/>
      <c r="G30" s="90"/>
      <c r="H30" s="89"/>
    </row>
    <row r="31" spans="1:10">
      <c r="C31" s="89"/>
      <c r="D31" s="89"/>
      <c r="E31" s="89"/>
      <c r="H31" s="89"/>
    </row>
    <row r="32" spans="1:10">
      <c r="C32" s="89"/>
      <c r="D32" s="89"/>
      <c r="E32" s="89"/>
      <c r="H32" s="89"/>
    </row>
    <row r="33" spans="3:8">
      <c r="C33" s="89"/>
      <c r="D33" s="89"/>
      <c r="E33" s="89"/>
      <c r="H33" s="89"/>
    </row>
  </sheetData>
  <customSheetViews>
    <customSheetView guid="{F3648BCD-1CED-4BBB-AE63-37BDB925883F}" scale="80" showGridLines="0" fitToPage="1">
      <pane ySplit="6" topLeftCell="A37" activePane="bottomLeft" state="frozen"/>
      <selection pane="bottomLeft" activeCell="B2" sqref="B2:G2"/>
      <pageMargins left="0.48" right="0.39" top="0.74803149606299213" bottom="0.74803149606299213" header="0.31496062992125984" footer="0.31496062992125984"/>
      <printOptions horizontalCentered="1"/>
      <pageSetup paperSize="9" scale="52" orientation="portrait" r:id="rId1"/>
    </customSheetView>
    <customSheetView guid="{5FCC9217-B3E9-4B91-A943-5F21728EBEE9}" scale="80" showPageBreaks="1" showGridLines="0" fitToPage="1" printArea="1">
      <pane ySplit="6" topLeftCell="A70" activePane="bottomLeft" state="frozen"/>
      <selection pane="bottomLeft" activeCell="B6" sqref="B6:G79"/>
      <pageMargins left="0.48" right="0.39" top="0.74803149606299213" bottom="0.74803149606299213" header="0.31496062992125984" footer="0.31496062992125984"/>
      <printOptions horizontalCentered="1"/>
      <pageSetup paperSize="9" scale="52" orientation="portrait" r:id="rId2"/>
    </customSheetView>
    <customSheetView guid="{7015FC6D-0680-4B00-AA0E-B83DA1D0B666}" scale="80" showPageBreaks="1" showGridLines="0" fitToPage="1" printArea="1">
      <pane ySplit="6" topLeftCell="A37" activePane="bottomLeft" state="frozen"/>
      <selection pane="bottomLeft" activeCell="B2" sqref="B2:G2"/>
      <pageMargins left="0.48" right="0.39" top="0.74803149606299213" bottom="0.74803149606299213" header="0.31496062992125984" footer="0.31496062992125984"/>
      <printOptions horizontalCentered="1"/>
      <pageSetup paperSize="9" scale="52" orientation="portrait" r:id="rId3"/>
    </customSheetView>
    <customSheetView guid="{B9F63820-5C32-455A-BC9D-0BE84D6B0867}" scale="80" showGridLines="0" fitToPage="1" state="hidden">
      <pane ySplit="6" topLeftCell="A28" activePane="bottomLeft" state="frozen"/>
      <selection pane="bottomLeft" activeCell="F51" sqref="F51"/>
      <pageMargins left="0.48" right="0.39" top="0.74803149606299213" bottom="0.74803149606299213" header="0.31496062992125984" footer="0.31496062992125984"/>
      <printOptions horizontalCentered="1"/>
      <pageSetup paperSize="9" scale="55" orientation="portrait" r:id="rId4"/>
    </customSheetView>
  </customSheetViews>
  <mergeCells count="4">
    <mergeCell ref="B6:G6"/>
    <mergeCell ref="B7:G7"/>
    <mergeCell ref="B9:G9"/>
    <mergeCell ref="B27:F27"/>
  </mergeCells>
  <hyperlinks>
    <hyperlink ref="G5" location="INDICE!A1" display="Índice" xr:uid="{4CFD84B2-FE8F-4786-B770-A82E448DB165}"/>
    <hyperlink ref="E13" location="'Nota 4.2 a Nota 4.5'!B21" display="'Nota 4.4" xr:uid="{3666894C-36D3-4EB4-B0B8-8425AE40A66F}"/>
    <hyperlink ref="E20" location="'Nota 3.6 a Nota 4.1'!B13" display="'Nota 3.6 " xr:uid="{B32B2ACF-70A8-414F-BCB2-037AAF98C4E8}"/>
  </hyperlinks>
  <printOptions horizontalCentered="1"/>
  <pageMargins left="0.48" right="0.39" top="0.74803149606299213" bottom="0.74803149606299213" header="0.31496062992125984" footer="0.31496062992125984"/>
  <pageSetup paperSize="9" scale="67" orientation="portrait"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3366"/>
    <pageSetUpPr fitToPage="1"/>
  </sheetPr>
  <dimension ref="B1:K36"/>
  <sheetViews>
    <sheetView showGridLines="0" topLeftCell="A5" zoomScale="108" zoomScaleNormal="90" zoomScaleSheetLayoutView="90" workbookViewId="0">
      <selection activeCell="C31" sqref="C31"/>
    </sheetView>
  </sheetViews>
  <sheetFormatPr baseColWidth="10" defaultColWidth="11.453125" defaultRowHeight="12.5"/>
  <cols>
    <col min="1" max="1" width="3" style="1" customWidth="1"/>
    <col min="2" max="2" width="52.453125" style="76" customWidth="1"/>
    <col min="3" max="3" width="17" style="76" bestFit="1" customWidth="1"/>
    <col min="4" max="4" width="10.453125" style="76" customWidth="1"/>
    <col min="5" max="5" width="21.81640625" style="76" customWidth="1"/>
    <col min="6" max="6" width="21.36328125" style="111" customWidth="1"/>
    <col min="7" max="7" width="3" style="1" customWidth="1"/>
    <col min="8" max="8" width="9.1796875" style="1" bestFit="1" customWidth="1"/>
    <col min="9" max="9" width="17.453125" style="1" customWidth="1"/>
    <col min="10" max="10" width="19" style="1" bestFit="1" customWidth="1"/>
    <col min="11" max="16384" width="11.453125" style="1"/>
  </cols>
  <sheetData>
    <row r="1" spans="2:11" s="81" customFormat="1" ht="13">
      <c r="D1" s="85"/>
    </row>
    <row r="2" spans="2:11" s="81" customFormat="1" ht="13">
      <c r="D2" s="85"/>
    </row>
    <row r="3" spans="2:11" s="81" customFormat="1" ht="13">
      <c r="D3" s="85"/>
    </row>
    <row r="4" spans="2:11" s="183" customFormat="1" ht="13.5" thickBot="1">
      <c r="D4" s="184"/>
    </row>
    <row r="5" spans="2:11" ht="13.5" thickTop="1">
      <c r="B5" s="78"/>
      <c r="F5" s="79" t="s">
        <v>92</v>
      </c>
    </row>
    <row r="6" spans="2:11" s="57" customFormat="1" ht="14">
      <c r="B6" s="376" t="s">
        <v>264</v>
      </c>
      <c r="C6" s="376"/>
      <c r="D6" s="376"/>
      <c r="E6" s="376"/>
      <c r="F6" s="376"/>
      <c r="G6" s="376"/>
      <c r="H6" s="112"/>
      <c r="I6" s="112"/>
    </row>
    <row r="7" spans="2:11" ht="13">
      <c r="B7" s="387" t="s">
        <v>107</v>
      </c>
      <c r="C7" s="387"/>
      <c r="D7" s="387"/>
      <c r="E7" s="387"/>
      <c r="F7" s="387"/>
      <c r="G7" s="102"/>
      <c r="H7" s="103"/>
      <c r="I7" s="103"/>
    </row>
    <row r="8" spans="2:11" ht="13">
      <c r="B8" s="73" t="s">
        <v>280</v>
      </c>
      <c r="C8" s="80"/>
      <c r="D8" s="80"/>
      <c r="E8" s="80"/>
      <c r="F8" s="80"/>
      <c r="G8" s="80"/>
      <c r="H8" s="103"/>
      <c r="I8" s="103"/>
    </row>
    <row r="9" spans="2:11" ht="13">
      <c r="B9" s="113" t="s">
        <v>262</v>
      </c>
      <c r="C9" s="114"/>
      <c r="D9" s="114"/>
      <c r="E9" s="114"/>
      <c r="F9" s="114"/>
      <c r="G9" s="103"/>
      <c r="H9" s="103"/>
      <c r="I9" s="103"/>
    </row>
    <row r="10" spans="2:11">
      <c r="B10" s="104"/>
      <c r="C10" s="104"/>
      <c r="D10" s="104"/>
      <c r="E10" s="104"/>
      <c r="F10" s="81"/>
      <c r="G10" s="76"/>
    </row>
    <row r="11" spans="2:11" ht="28.75" customHeight="1">
      <c r="B11" s="194"/>
      <c r="C11" s="195"/>
      <c r="D11" s="195"/>
      <c r="E11" s="185">
        <v>45291</v>
      </c>
      <c r="F11" s="185">
        <v>44926</v>
      </c>
    </row>
    <row r="12" spans="2:11" ht="13">
      <c r="B12" s="390"/>
      <c r="C12" s="391"/>
      <c r="D12" s="391"/>
      <c r="E12" s="241"/>
      <c r="F12" s="241"/>
    </row>
    <row r="13" spans="2:11" s="81" customFormat="1" ht="13">
      <c r="B13" s="242" t="s">
        <v>42</v>
      </c>
      <c r="C13" s="89"/>
      <c r="D13" s="89"/>
      <c r="E13" s="243"/>
      <c r="F13" s="243"/>
    </row>
    <row r="14" spans="2:11" s="81" customFormat="1">
      <c r="B14" s="244"/>
      <c r="C14" s="89"/>
      <c r="D14" s="89"/>
      <c r="E14" s="243"/>
      <c r="F14" s="243"/>
      <c r="H14" s="245"/>
      <c r="I14" s="245"/>
      <c r="J14" s="245"/>
      <c r="K14" s="245"/>
    </row>
    <row r="15" spans="2:11" s="81" customFormat="1" ht="13">
      <c r="B15" s="385" t="s">
        <v>43</v>
      </c>
      <c r="C15" s="386"/>
      <c r="D15" s="386"/>
      <c r="E15" s="243"/>
      <c r="F15" s="243"/>
      <c r="H15" s="245"/>
      <c r="I15" s="245"/>
      <c r="J15" s="245"/>
      <c r="K15" s="245"/>
    </row>
    <row r="16" spans="2:11" s="81" customFormat="1" ht="13">
      <c r="B16" s="244" t="s">
        <v>110</v>
      </c>
      <c r="C16" s="105"/>
      <c r="D16" s="105"/>
      <c r="E16" s="243">
        <v>-1658773.1600000001</v>
      </c>
      <c r="F16" s="243">
        <v>0</v>
      </c>
      <c r="H16" s="245"/>
      <c r="I16" s="245"/>
      <c r="J16" s="245"/>
      <c r="K16" s="245"/>
    </row>
    <row r="17" spans="2:11" s="81" customFormat="1" ht="13">
      <c r="B17" s="244" t="s">
        <v>313</v>
      </c>
      <c r="C17" s="89"/>
      <c r="D17" s="105"/>
      <c r="E17" s="243">
        <v>10963.429999999998</v>
      </c>
      <c r="F17" s="243">
        <v>0</v>
      </c>
      <c r="H17" s="245"/>
      <c r="I17" s="245"/>
      <c r="J17" s="245"/>
      <c r="K17" s="245"/>
    </row>
    <row r="18" spans="2:11" s="81" customFormat="1" ht="13">
      <c r="B18" s="248" t="s">
        <v>111</v>
      </c>
      <c r="C18" s="105"/>
      <c r="D18" s="105"/>
      <c r="E18" s="316">
        <v>-548.9200000000003</v>
      </c>
      <c r="F18" s="243">
        <v>0</v>
      </c>
      <c r="H18" s="245"/>
      <c r="I18" s="245"/>
      <c r="J18" s="245"/>
      <c r="K18" s="245"/>
    </row>
    <row r="19" spans="2:11" s="81" customFormat="1" ht="13">
      <c r="B19" s="248" t="s">
        <v>125</v>
      </c>
      <c r="C19" s="105"/>
      <c r="D19" s="105"/>
      <c r="E19" s="243"/>
      <c r="F19" s="243">
        <v>0</v>
      </c>
      <c r="H19" s="245"/>
      <c r="I19" s="245"/>
      <c r="J19" s="245"/>
      <c r="K19" s="245"/>
    </row>
    <row r="20" spans="2:11" s="81" customFormat="1">
      <c r="B20" s="248"/>
      <c r="C20" s="89"/>
      <c r="D20" s="89"/>
      <c r="E20" s="243"/>
      <c r="F20" s="243"/>
      <c r="H20" s="245"/>
      <c r="I20" s="245"/>
      <c r="J20" s="245"/>
      <c r="K20" s="245"/>
    </row>
    <row r="21" spans="2:11" s="80" customFormat="1" ht="13">
      <c r="B21" s="385" t="s">
        <v>47</v>
      </c>
      <c r="C21" s="386"/>
      <c r="D21" s="386"/>
      <c r="E21" s="249">
        <v>-1648358.6500000001</v>
      </c>
      <c r="F21" s="249">
        <v>0</v>
      </c>
      <c r="H21" s="245"/>
      <c r="I21" s="245"/>
      <c r="J21" s="245"/>
      <c r="K21" s="245"/>
    </row>
    <row r="22" spans="2:11" s="81" customFormat="1" ht="13">
      <c r="B22" s="244"/>
      <c r="C22" s="89"/>
      <c r="D22" s="105"/>
      <c r="E22" s="243"/>
      <c r="F22" s="243"/>
      <c r="H22" s="245"/>
      <c r="I22" s="245"/>
      <c r="J22" s="245"/>
      <c r="K22" s="245"/>
    </row>
    <row r="23" spans="2:11" s="81" customFormat="1" ht="13">
      <c r="B23" s="242" t="s">
        <v>87</v>
      </c>
      <c r="C23" s="105"/>
      <c r="D23" s="105"/>
      <c r="E23" s="243"/>
      <c r="F23" s="243"/>
      <c r="H23" s="245"/>
      <c r="I23" s="245"/>
      <c r="J23" s="245"/>
      <c r="K23" s="245"/>
    </row>
    <row r="24" spans="2:11" s="81" customFormat="1" ht="13">
      <c r="B24" s="240"/>
      <c r="C24" s="105"/>
      <c r="D24" s="105"/>
      <c r="E24" s="243"/>
      <c r="F24" s="243"/>
      <c r="H24" s="245"/>
      <c r="I24" s="245"/>
      <c r="J24" s="245"/>
      <c r="K24" s="245"/>
    </row>
    <row r="25" spans="2:11" s="81" customFormat="1">
      <c r="B25" s="388" t="s">
        <v>48</v>
      </c>
      <c r="C25" s="389"/>
      <c r="D25" s="389"/>
      <c r="E25" s="243">
        <v>-351576.57</v>
      </c>
      <c r="F25" s="243">
        <v>0</v>
      </c>
      <c r="H25" s="245"/>
      <c r="I25" s="245"/>
      <c r="J25" s="245"/>
      <c r="K25" s="245"/>
    </row>
    <row r="26" spans="2:11" s="81" customFormat="1">
      <c r="B26" s="250" t="s">
        <v>49</v>
      </c>
      <c r="C26" s="120"/>
      <c r="D26" s="89"/>
      <c r="E26" s="243">
        <v>2008741.27</v>
      </c>
      <c r="F26" s="243">
        <v>0</v>
      </c>
      <c r="H26" s="245"/>
    </row>
    <row r="27" spans="2:11" s="81" customFormat="1" ht="13">
      <c r="B27" s="250"/>
      <c r="C27" s="120"/>
      <c r="D27" s="105"/>
      <c r="E27" s="243"/>
      <c r="F27" s="243"/>
      <c r="H27" s="245"/>
    </row>
    <row r="28" spans="2:11" s="81" customFormat="1" ht="13">
      <c r="B28" s="385" t="s">
        <v>106</v>
      </c>
      <c r="C28" s="386"/>
      <c r="D28" s="386"/>
      <c r="E28" s="249">
        <v>1657164.7</v>
      </c>
      <c r="F28" s="249">
        <v>0</v>
      </c>
      <c r="H28" s="245"/>
    </row>
    <row r="29" spans="2:11" s="81" customFormat="1" ht="13">
      <c r="B29" s="246" t="s">
        <v>131</v>
      </c>
      <c r="C29" s="247"/>
      <c r="D29" s="247"/>
      <c r="E29" s="249">
        <v>0</v>
      </c>
      <c r="F29" s="249">
        <v>0</v>
      </c>
      <c r="H29" s="245"/>
    </row>
    <row r="30" spans="2:11" s="254" customFormat="1" ht="13">
      <c r="B30" s="251" t="s">
        <v>132</v>
      </c>
      <c r="C30" s="252"/>
      <c r="D30" s="252"/>
      <c r="E30" s="253">
        <v>8806.0499999998137</v>
      </c>
      <c r="F30" s="253">
        <v>0</v>
      </c>
      <c r="I30" s="255"/>
      <c r="J30" s="255"/>
    </row>
    <row r="31" spans="2:11" s="81" customFormat="1" ht="13">
      <c r="C31" s="105"/>
      <c r="D31" s="105"/>
      <c r="E31" s="106"/>
      <c r="F31" s="106"/>
      <c r="I31" s="107"/>
      <c r="J31" s="108"/>
      <c r="K31" s="109"/>
    </row>
    <row r="32" spans="2:11" s="81" customFormat="1">
      <c r="B32" s="377" t="s">
        <v>373</v>
      </c>
      <c r="C32" s="377"/>
      <c r="D32" s="377"/>
      <c r="E32" s="377"/>
      <c r="F32" s="377"/>
      <c r="I32" s="108"/>
      <c r="J32" s="108"/>
      <c r="K32" s="109"/>
    </row>
    <row r="33" spans="2:11">
      <c r="E33" s="319"/>
      <c r="F33" s="1"/>
      <c r="I33" s="110"/>
      <c r="J33" s="110"/>
      <c r="K33" s="110"/>
    </row>
    <row r="34" spans="2:11">
      <c r="E34" s="320"/>
      <c r="F34" s="1"/>
      <c r="G34" s="76"/>
      <c r="I34" s="81"/>
    </row>
    <row r="35" spans="2:11">
      <c r="B35" s="77"/>
      <c r="E35" s="317"/>
      <c r="F35" s="317"/>
      <c r="G35" s="318"/>
      <c r="H35" s="318"/>
      <c r="I35" s="318"/>
      <c r="J35" s="318"/>
      <c r="K35" s="318"/>
    </row>
    <row r="36" spans="2:11">
      <c r="B36" s="77"/>
      <c r="E36" s="1"/>
      <c r="F36" s="1"/>
      <c r="G36" s="76"/>
      <c r="I36" s="81"/>
    </row>
  </sheetData>
  <customSheetViews>
    <customSheetView guid="{F3648BCD-1CED-4BBB-AE63-37BDB925883F}" scale="80" showGridLines="0" fitToPage="1" hiddenRows="1">
      <pane ySplit="7" topLeftCell="A25" activePane="bottomLeft" state="frozen"/>
      <selection pane="bottomLeft" activeCell="B2" sqref="B2:G44"/>
      <pageMargins left="0.7" right="0.7" top="0.75" bottom="0.75" header="0.3" footer="0.3"/>
      <pageSetup paperSize="9" scale="71" fitToHeight="0" orientation="portrait" r:id="rId1"/>
    </customSheetView>
    <customSheetView guid="{5FCC9217-B3E9-4B91-A943-5F21728EBEE9}" scale="80" showPageBreaks="1" showGridLines="0" fitToPage="1" printArea="1" hiddenRows="1">
      <pane ySplit="7" topLeftCell="A33" activePane="bottomLeft" state="frozen"/>
      <selection pane="bottomLeft" activeCell="B7" sqref="B7:F42"/>
      <pageMargins left="0.7" right="0.7" top="0.75" bottom="0.75" header="0.3" footer="0.3"/>
      <pageSetup paperSize="9" scale="71" fitToHeight="0" orientation="portrait" r:id="rId2"/>
    </customSheetView>
    <customSheetView guid="{7015FC6D-0680-4B00-AA0E-B83DA1D0B666}" scale="80" showPageBreaks="1" showGridLines="0" fitToPage="1" printArea="1" hiddenRows="1">
      <pane ySplit="7" topLeftCell="A25" activePane="bottomLeft" state="frozen"/>
      <selection pane="bottomLeft" activeCell="B2" sqref="B2:G44"/>
      <pageMargins left="0.7" right="0.7" top="0.75" bottom="0.75" header="0.3" footer="0.3"/>
      <pageSetup paperSize="9" scale="71" fitToHeight="0" orientation="portrait" r:id="rId3"/>
    </customSheetView>
    <customSheetView guid="{B9F63820-5C32-455A-BC9D-0BE84D6B0867}" scale="80" showGridLines="0" fitToPage="1" hiddenRows="1" state="hidden">
      <pane ySplit="7" topLeftCell="A25" activePane="bottomLeft" state="frozen"/>
      <selection pane="bottomLeft" activeCell="B2" sqref="B2:G44"/>
      <pageMargins left="0.7" right="0.7" top="0.75" bottom="0.75" header="0.3" footer="0.3"/>
      <pageSetup paperSize="9" scale="71" fitToHeight="0" orientation="portrait" r:id="rId4"/>
    </customSheetView>
  </customSheetViews>
  <mergeCells count="8">
    <mergeCell ref="B32:F32"/>
    <mergeCell ref="B6:G6"/>
    <mergeCell ref="B28:D28"/>
    <mergeCell ref="B7:F7"/>
    <mergeCell ref="B15:D15"/>
    <mergeCell ref="B21:D21"/>
    <mergeCell ref="B25:D25"/>
    <mergeCell ref="B12:D12"/>
  </mergeCells>
  <hyperlinks>
    <hyperlink ref="F5" location="INDICE!A1" display="Índice" xr:uid="{9029DE74-9442-480E-9BEB-5BD7B6239876}"/>
  </hyperlinks>
  <pageMargins left="0.7" right="0.7" top="0.75" bottom="0.75" header="0.3" footer="0.3"/>
  <pageSetup paperSize="9" scale="70" fitToHeight="0" orientation="portrait" r:id="rId5"/>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AN65"/>
  <sheetViews>
    <sheetView zoomScaleNormal="100" workbookViewId="0">
      <pane xSplit="6" ySplit="3" topLeftCell="G4" activePane="bottomRight" state="frozen"/>
      <selection activeCell="D410" sqref="D410"/>
      <selection pane="topRight" activeCell="D410" sqref="D410"/>
      <selection pane="bottomLeft" activeCell="D410" sqref="D410"/>
      <selection pane="bottomRight" activeCell="J62" sqref="J62"/>
    </sheetView>
  </sheetViews>
  <sheetFormatPr baseColWidth="10" defaultColWidth="9.1796875" defaultRowHeight="15" customHeight="1"/>
  <cols>
    <col min="1" max="1" width="53.36328125" style="12" bestFit="1" customWidth="1"/>
    <col min="2" max="2" width="16" style="41" customWidth="1"/>
    <col min="3" max="3" width="15" style="12" bestFit="1" customWidth="1"/>
    <col min="4" max="4" width="15.1796875" style="12" bestFit="1" customWidth="1"/>
    <col min="5" max="5" width="16.453125" style="12" bestFit="1" customWidth="1"/>
    <col min="6" max="6" width="14.1796875" style="42" bestFit="1" customWidth="1"/>
    <col min="7" max="7" width="17.453125" style="41" bestFit="1" customWidth="1"/>
    <col min="8" max="9" width="18.1796875" style="41" bestFit="1" customWidth="1"/>
    <col min="10" max="10" width="13.453125" style="41" bestFit="1" customWidth="1"/>
    <col min="11" max="11" width="13.6328125" style="41" bestFit="1" customWidth="1"/>
    <col min="12" max="12" width="13.1796875" style="41" customWidth="1"/>
    <col min="13" max="13" width="13.453125" style="41" bestFit="1" customWidth="1"/>
    <col min="14" max="14" width="16" style="12" bestFit="1" customWidth="1"/>
    <col min="15" max="248" width="9.1796875" style="12"/>
    <col min="249" max="249" width="33.6328125" style="12" customWidth="1"/>
    <col min="250" max="250" width="16" style="12" customWidth="1"/>
    <col min="251" max="252" width="15" style="12" bestFit="1" customWidth="1"/>
    <col min="253" max="253" width="16.453125" style="12" bestFit="1" customWidth="1"/>
    <col min="254" max="254" width="12.453125" style="12" customWidth="1"/>
    <col min="255" max="255" width="17.453125" style="12" bestFit="1" customWidth="1"/>
    <col min="256" max="257" width="18.1796875" style="12" bestFit="1" customWidth="1"/>
    <col min="258" max="258" width="12.81640625" style="12" bestFit="1" customWidth="1"/>
    <col min="259" max="260" width="16.453125" style="12" bestFit="1" customWidth="1"/>
    <col min="261" max="262" width="13.1796875" style="12" bestFit="1" customWidth="1"/>
    <col min="263" max="263" width="15.453125" style="12" bestFit="1" customWidth="1"/>
    <col min="264" max="264" width="13.6328125" style="12" bestFit="1" customWidth="1"/>
    <col min="265" max="267" width="12.36328125" style="12" bestFit="1" customWidth="1"/>
    <col min="268" max="268" width="17.453125" style="12" bestFit="1" customWidth="1"/>
    <col min="269" max="269" width="12.36328125" style="12" bestFit="1" customWidth="1"/>
    <col min="270" max="270" width="13.453125" style="12" bestFit="1" customWidth="1"/>
    <col min="271" max="504" width="9.1796875" style="12"/>
    <col min="505" max="505" width="33.6328125" style="12" customWidth="1"/>
    <col min="506" max="506" width="16" style="12" customWidth="1"/>
    <col min="507" max="508" width="15" style="12" bestFit="1" customWidth="1"/>
    <col min="509" max="509" width="16.453125" style="12" bestFit="1" customWidth="1"/>
    <col min="510" max="510" width="12.453125" style="12" customWidth="1"/>
    <col min="511" max="511" width="17.453125" style="12" bestFit="1" customWidth="1"/>
    <col min="512" max="513" width="18.1796875" style="12" bestFit="1" customWidth="1"/>
    <col min="514" max="514" width="12.81640625" style="12" bestFit="1" customWidth="1"/>
    <col min="515" max="516" width="16.453125" style="12" bestFit="1" customWidth="1"/>
    <col min="517" max="518" width="13.1796875" style="12" bestFit="1" customWidth="1"/>
    <col min="519" max="519" width="15.453125" style="12" bestFit="1" customWidth="1"/>
    <col min="520" max="520" width="13.6328125" style="12" bestFit="1" customWidth="1"/>
    <col min="521" max="523" width="12.36328125" style="12" bestFit="1" customWidth="1"/>
    <col min="524" max="524" width="17.453125" style="12" bestFit="1" customWidth="1"/>
    <col min="525" max="525" width="12.36328125" style="12" bestFit="1" customWidth="1"/>
    <col min="526" max="526" width="13.453125" style="12" bestFit="1" customWidth="1"/>
    <col min="527" max="760" width="9.1796875" style="12"/>
    <col min="761" max="761" width="33.6328125" style="12" customWidth="1"/>
    <col min="762" max="762" width="16" style="12" customWidth="1"/>
    <col min="763" max="764" width="15" style="12" bestFit="1" customWidth="1"/>
    <col min="765" max="765" width="16.453125" style="12" bestFit="1" customWidth="1"/>
    <col min="766" max="766" width="12.453125" style="12" customWidth="1"/>
    <col min="767" max="767" width="17.453125" style="12" bestFit="1" customWidth="1"/>
    <col min="768" max="769" width="18.1796875" style="12" bestFit="1" customWidth="1"/>
    <col min="770" max="770" width="12.81640625" style="12" bestFit="1" customWidth="1"/>
    <col min="771" max="772" width="16.453125" style="12" bestFit="1" customWidth="1"/>
    <col min="773" max="774" width="13.1796875" style="12" bestFit="1" customWidth="1"/>
    <col min="775" max="775" width="15.453125" style="12" bestFit="1" customWidth="1"/>
    <col min="776" max="776" width="13.6328125" style="12" bestFit="1" customWidth="1"/>
    <col min="777" max="779" width="12.36328125" style="12" bestFit="1" customWidth="1"/>
    <col min="780" max="780" width="17.453125" style="12" bestFit="1" customWidth="1"/>
    <col min="781" max="781" width="12.36328125" style="12" bestFit="1" customWidth="1"/>
    <col min="782" max="782" width="13.453125" style="12" bestFit="1" customWidth="1"/>
    <col min="783" max="1016" width="9.1796875" style="12"/>
    <col min="1017" max="1017" width="33.6328125" style="12" customWidth="1"/>
    <col min="1018" max="1018" width="16" style="12" customWidth="1"/>
    <col min="1019" max="1020" width="15" style="12" bestFit="1" customWidth="1"/>
    <col min="1021" max="1021" width="16.453125" style="12" bestFit="1" customWidth="1"/>
    <col min="1022" max="1022" width="12.453125" style="12" customWidth="1"/>
    <col min="1023" max="1023" width="17.453125" style="12" bestFit="1" customWidth="1"/>
    <col min="1024" max="1025" width="18.1796875" style="12" bestFit="1" customWidth="1"/>
    <col min="1026" max="1026" width="12.81640625" style="12" bestFit="1" customWidth="1"/>
    <col min="1027" max="1028" width="16.453125" style="12" bestFit="1" customWidth="1"/>
    <col min="1029" max="1030" width="13.1796875" style="12" bestFit="1" customWidth="1"/>
    <col min="1031" max="1031" width="15.453125" style="12" bestFit="1" customWidth="1"/>
    <col min="1032" max="1032" width="13.6328125" style="12" bestFit="1" customWidth="1"/>
    <col min="1033" max="1035" width="12.36328125" style="12" bestFit="1" customWidth="1"/>
    <col min="1036" max="1036" width="17.453125" style="12" bestFit="1" customWidth="1"/>
    <col min="1037" max="1037" width="12.36328125" style="12" bestFit="1" customWidth="1"/>
    <col min="1038" max="1038" width="13.453125" style="12" bestFit="1" customWidth="1"/>
    <col min="1039" max="1272" width="9.1796875" style="12"/>
    <col min="1273" max="1273" width="33.6328125" style="12" customWidth="1"/>
    <col min="1274" max="1274" width="16" style="12" customWidth="1"/>
    <col min="1275" max="1276" width="15" style="12" bestFit="1" customWidth="1"/>
    <col min="1277" max="1277" width="16.453125" style="12" bestFit="1" customWidth="1"/>
    <col min="1278" max="1278" width="12.453125" style="12" customWidth="1"/>
    <col min="1279" max="1279" width="17.453125" style="12" bestFit="1" customWidth="1"/>
    <col min="1280" max="1281" width="18.1796875" style="12" bestFit="1" customWidth="1"/>
    <col min="1282" max="1282" width="12.81640625" style="12" bestFit="1" customWidth="1"/>
    <col min="1283" max="1284" width="16.453125" style="12" bestFit="1" customWidth="1"/>
    <col min="1285" max="1286" width="13.1796875" style="12" bestFit="1" customWidth="1"/>
    <col min="1287" max="1287" width="15.453125" style="12" bestFit="1" customWidth="1"/>
    <col min="1288" max="1288" width="13.6328125" style="12" bestFit="1" customWidth="1"/>
    <col min="1289" max="1291" width="12.36328125" style="12" bestFit="1" customWidth="1"/>
    <col min="1292" max="1292" width="17.453125" style="12" bestFit="1" customWidth="1"/>
    <col min="1293" max="1293" width="12.36328125" style="12" bestFit="1" customWidth="1"/>
    <col min="1294" max="1294" width="13.453125" style="12" bestFit="1" customWidth="1"/>
    <col min="1295" max="1528" width="9.1796875" style="12"/>
    <col min="1529" max="1529" width="33.6328125" style="12" customWidth="1"/>
    <col min="1530" max="1530" width="16" style="12" customWidth="1"/>
    <col min="1531" max="1532" width="15" style="12" bestFit="1" customWidth="1"/>
    <col min="1533" max="1533" width="16.453125" style="12" bestFit="1" customWidth="1"/>
    <col min="1534" max="1534" width="12.453125" style="12" customWidth="1"/>
    <col min="1535" max="1535" width="17.453125" style="12" bestFit="1" customWidth="1"/>
    <col min="1536" max="1537" width="18.1796875" style="12" bestFit="1" customWidth="1"/>
    <col min="1538" max="1538" width="12.81640625" style="12" bestFit="1" customWidth="1"/>
    <col min="1539" max="1540" width="16.453125" style="12" bestFit="1" customWidth="1"/>
    <col min="1541" max="1542" width="13.1796875" style="12" bestFit="1" customWidth="1"/>
    <col min="1543" max="1543" width="15.453125" style="12" bestFit="1" customWidth="1"/>
    <col min="1544" max="1544" width="13.6328125" style="12" bestFit="1" customWidth="1"/>
    <col min="1545" max="1547" width="12.36328125" style="12" bestFit="1" customWidth="1"/>
    <col min="1548" max="1548" width="17.453125" style="12" bestFit="1" customWidth="1"/>
    <col min="1549" max="1549" width="12.36328125" style="12" bestFit="1" customWidth="1"/>
    <col min="1550" max="1550" width="13.453125" style="12" bestFit="1" customWidth="1"/>
    <col min="1551" max="1784" width="9.1796875" style="12"/>
    <col min="1785" max="1785" width="33.6328125" style="12" customWidth="1"/>
    <col min="1786" max="1786" width="16" style="12" customWidth="1"/>
    <col min="1787" max="1788" width="15" style="12" bestFit="1" customWidth="1"/>
    <col min="1789" max="1789" width="16.453125" style="12" bestFit="1" customWidth="1"/>
    <col min="1790" max="1790" width="12.453125" style="12" customWidth="1"/>
    <col min="1791" max="1791" width="17.453125" style="12" bestFit="1" customWidth="1"/>
    <col min="1792" max="1793" width="18.1796875" style="12" bestFit="1" customWidth="1"/>
    <col min="1794" max="1794" width="12.81640625" style="12" bestFit="1" customWidth="1"/>
    <col min="1795" max="1796" width="16.453125" style="12" bestFit="1" customWidth="1"/>
    <col min="1797" max="1798" width="13.1796875" style="12" bestFit="1" customWidth="1"/>
    <col min="1799" max="1799" width="15.453125" style="12" bestFit="1" customWidth="1"/>
    <col min="1800" max="1800" width="13.6328125" style="12" bestFit="1" customWidth="1"/>
    <col min="1801" max="1803" width="12.36328125" style="12" bestFit="1" customWidth="1"/>
    <col min="1804" max="1804" width="17.453125" style="12" bestFit="1" customWidth="1"/>
    <col min="1805" max="1805" width="12.36328125" style="12" bestFit="1" customWidth="1"/>
    <col min="1806" max="1806" width="13.453125" style="12" bestFit="1" customWidth="1"/>
    <col min="1807" max="2040" width="9.1796875" style="12"/>
    <col min="2041" max="2041" width="33.6328125" style="12" customWidth="1"/>
    <col min="2042" max="2042" width="16" style="12" customWidth="1"/>
    <col min="2043" max="2044" width="15" style="12" bestFit="1" customWidth="1"/>
    <col min="2045" max="2045" width="16.453125" style="12" bestFit="1" customWidth="1"/>
    <col min="2046" max="2046" width="12.453125" style="12" customWidth="1"/>
    <col min="2047" max="2047" width="17.453125" style="12" bestFit="1" customWidth="1"/>
    <col min="2048" max="2049" width="18.1796875" style="12" bestFit="1" customWidth="1"/>
    <col min="2050" max="2050" width="12.81640625" style="12" bestFit="1" customWidth="1"/>
    <col min="2051" max="2052" width="16.453125" style="12" bestFit="1" customWidth="1"/>
    <col min="2053" max="2054" width="13.1796875" style="12" bestFit="1" customWidth="1"/>
    <col min="2055" max="2055" width="15.453125" style="12" bestFit="1" customWidth="1"/>
    <col min="2056" max="2056" width="13.6328125" style="12" bestFit="1" customWidth="1"/>
    <col min="2057" max="2059" width="12.36328125" style="12" bestFit="1" customWidth="1"/>
    <col min="2060" max="2060" width="17.453125" style="12" bestFit="1" customWidth="1"/>
    <col min="2061" max="2061" width="12.36328125" style="12" bestFit="1" customWidth="1"/>
    <col min="2062" max="2062" width="13.453125" style="12" bestFit="1" customWidth="1"/>
    <col min="2063" max="2296" width="9.1796875" style="12"/>
    <col min="2297" max="2297" width="33.6328125" style="12" customWidth="1"/>
    <col min="2298" max="2298" width="16" style="12" customWidth="1"/>
    <col min="2299" max="2300" width="15" style="12" bestFit="1" customWidth="1"/>
    <col min="2301" max="2301" width="16.453125" style="12" bestFit="1" customWidth="1"/>
    <col min="2302" max="2302" width="12.453125" style="12" customWidth="1"/>
    <col min="2303" max="2303" width="17.453125" style="12" bestFit="1" customWidth="1"/>
    <col min="2304" max="2305" width="18.1796875" style="12" bestFit="1" customWidth="1"/>
    <col min="2306" max="2306" width="12.81640625" style="12" bestFit="1" customWidth="1"/>
    <col min="2307" max="2308" width="16.453125" style="12" bestFit="1" customWidth="1"/>
    <col min="2309" max="2310" width="13.1796875" style="12" bestFit="1" customWidth="1"/>
    <col min="2311" max="2311" width="15.453125" style="12" bestFit="1" customWidth="1"/>
    <col min="2312" max="2312" width="13.6328125" style="12" bestFit="1" customWidth="1"/>
    <col min="2313" max="2315" width="12.36328125" style="12" bestFit="1" customWidth="1"/>
    <col min="2316" max="2316" width="17.453125" style="12" bestFit="1" customWidth="1"/>
    <col min="2317" max="2317" width="12.36328125" style="12" bestFit="1" customWidth="1"/>
    <col min="2318" max="2318" width="13.453125" style="12" bestFit="1" customWidth="1"/>
    <col min="2319" max="2552" width="9.1796875" style="12"/>
    <col min="2553" max="2553" width="33.6328125" style="12" customWidth="1"/>
    <col min="2554" max="2554" width="16" style="12" customWidth="1"/>
    <col min="2555" max="2556" width="15" style="12" bestFit="1" customWidth="1"/>
    <col min="2557" max="2557" width="16.453125" style="12" bestFit="1" customWidth="1"/>
    <col min="2558" max="2558" width="12.453125" style="12" customWidth="1"/>
    <col min="2559" max="2559" width="17.453125" style="12" bestFit="1" customWidth="1"/>
    <col min="2560" max="2561" width="18.1796875" style="12" bestFit="1" customWidth="1"/>
    <col min="2562" max="2562" width="12.81640625" style="12" bestFit="1" customWidth="1"/>
    <col min="2563" max="2564" width="16.453125" style="12" bestFit="1" customWidth="1"/>
    <col min="2565" max="2566" width="13.1796875" style="12" bestFit="1" customWidth="1"/>
    <col min="2567" max="2567" width="15.453125" style="12" bestFit="1" customWidth="1"/>
    <col min="2568" max="2568" width="13.6328125" style="12" bestFit="1" customWidth="1"/>
    <col min="2569" max="2571" width="12.36328125" style="12" bestFit="1" customWidth="1"/>
    <col min="2572" max="2572" width="17.453125" style="12" bestFit="1" customWidth="1"/>
    <col min="2573" max="2573" width="12.36328125" style="12" bestFit="1" customWidth="1"/>
    <col min="2574" max="2574" width="13.453125" style="12" bestFit="1" customWidth="1"/>
    <col min="2575" max="2808" width="9.1796875" style="12"/>
    <col min="2809" max="2809" width="33.6328125" style="12" customWidth="1"/>
    <col min="2810" max="2810" width="16" style="12" customWidth="1"/>
    <col min="2811" max="2812" width="15" style="12" bestFit="1" customWidth="1"/>
    <col min="2813" max="2813" width="16.453125" style="12" bestFit="1" customWidth="1"/>
    <col min="2814" max="2814" width="12.453125" style="12" customWidth="1"/>
    <col min="2815" max="2815" width="17.453125" style="12" bestFit="1" customWidth="1"/>
    <col min="2816" max="2817" width="18.1796875" style="12" bestFit="1" customWidth="1"/>
    <col min="2818" max="2818" width="12.81640625" style="12" bestFit="1" customWidth="1"/>
    <col min="2819" max="2820" width="16.453125" style="12" bestFit="1" customWidth="1"/>
    <col min="2821" max="2822" width="13.1796875" style="12" bestFit="1" customWidth="1"/>
    <col min="2823" max="2823" width="15.453125" style="12" bestFit="1" customWidth="1"/>
    <col min="2824" max="2824" width="13.6328125" style="12" bestFit="1" customWidth="1"/>
    <col min="2825" max="2827" width="12.36328125" style="12" bestFit="1" customWidth="1"/>
    <col min="2828" max="2828" width="17.453125" style="12" bestFit="1" customWidth="1"/>
    <col min="2829" max="2829" width="12.36328125" style="12" bestFit="1" customWidth="1"/>
    <col min="2830" max="2830" width="13.453125" style="12" bestFit="1" customWidth="1"/>
    <col min="2831" max="3064" width="9.1796875" style="12"/>
    <col min="3065" max="3065" width="33.6328125" style="12" customWidth="1"/>
    <col min="3066" max="3066" width="16" style="12" customWidth="1"/>
    <col min="3067" max="3068" width="15" style="12" bestFit="1" customWidth="1"/>
    <col min="3069" max="3069" width="16.453125" style="12" bestFit="1" customWidth="1"/>
    <col min="3070" max="3070" width="12.453125" style="12" customWidth="1"/>
    <col min="3071" max="3071" width="17.453125" style="12" bestFit="1" customWidth="1"/>
    <col min="3072" max="3073" width="18.1796875" style="12" bestFit="1" customWidth="1"/>
    <col min="3074" max="3074" width="12.81640625" style="12" bestFit="1" customWidth="1"/>
    <col min="3075" max="3076" width="16.453125" style="12" bestFit="1" customWidth="1"/>
    <col min="3077" max="3078" width="13.1796875" style="12" bestFit="1" customWidth="1"/>
    <col min="3079" max="3079" width="15.453125" style="12" bestFit="1" customWidth="1"/>
    <col min="3080" max="3080" width="13.6328125" style="12" bestFit="1" customWidth="1"/>
    <col min="3081" max="3083" width="12.36328125" style="12" bestFit="1" customWidth="1"/>
    <col min="3084" max="3084" width="17.453125" style="12" bestFit="1" customWidth="1"/>
    <col min="3085" max="3085" width="12.36328125" style="12" bestFit="1" customWidth="1"/>
    <col min="3086" max="3086" width="13.453125" style="12" bestFit="1" customWidth="1"/>
    <col min="3087" max="3320" width="9.1796875" style="12"/>
    <col min="3321" max="3321" width="33.6328125" style="12" customWidth="1"/>
    <col min="3322" max="3322" width="16" style="12" customWidth="1"/>
    <col min="3323" max="3324" width="15" style="12" bestFit="1" customWidth="1"/>
    <col min="3325" max="3325" width="16.453125" style="12" bestFit="1" customWidth="1"/>
    <col min="3326" max="3326" width="12.453125" style="12" customWidth="1"/>
    <col min="3327" max="3327" width="17.453125" style="12" bestFit="1" customWidth="1"/>
    <col min="3328" max="3329" width="18.1796875" style="12" bestFit="1" customWidth="1"/>
    <col min="3330" max="3330" width="12.81640625" style="12" bestFit="1" customWidth="1"/>
    <col min="3331" max="3332" width="16.453125" style="12" bestFit="1" customWidth="1"/>
    <col min="3333" max="3334" width="13.1796875" style="12" bestFit="1" customWidth="1"/>
    <col min="3335" max="3335" width="15.453125" style="12" bestFit="1" customWidth="1"/>
    <col min="3336" max="3336" width="13.6328125" style="12" bestFit="1" customWidth="1"/>
    <col min="3337" max="3339" width="12.36328125" style="12" bestFit="1" customWidth="1"/>
    <col min="3340" max="3340" width="17.453125" style="12" bestFit="1" customWidth="1"/>
    <col min="3341" max="3341" width="12.36328125" style="12" bestFit="1" customWidth="1"/>
    <col min="3342" max="3342" width="13.453125" style="12" bestFit="1" customWidth="1"/>
    <col min="3343" max="3576" width="9.1796875" style="12"/>
    <col min="3577" max="3577" width="33.6328125" style="12" customWidth="1"/>
    <col min="3578" max="3578" width="16" style="12" customWidth="1"/>
    <col min="3579" max="3580" width="15" style="12" bestFit="1" customWidth="1"/>
    <col min="3581" max="3581" width="16.453125" style="12" bestFit="1" customWidth="1"/>
    <col min="3582" max="3582" width="12.453125" style="12" customWidth="1"/>
    <col min="3583" max="3583" width="17.453125" style="12" bestFit="1" customWidth="1"/>
    <col min="3584" max="3585" width="18.1796875" style="12" bestFit="1" customWidth="1"/>
    <col min="3586" max="3586" width="12.81640625" style="12" bestFit="1" customWidth="1"/>
    <col min="3587" max="3588" width="16.453125" style="12" bestFit="1" customWidth="1"/>
    <col min="3589" max="3590" width="13.1796875" style="12" bestFit="1" customWidth="1"/>
    <col min="3591" max="3591" width="15.453125" style="12" bestFit="1" customWidth="1"/>
    <col min="3592" max="3592" width="13.6328125" style="12" bestFit="1" customWidth="1"/>
    <col min="3593" max="3595" width="12.36328125" style="12" bestFit="1" customWidth="1"/>
    <col min="3596" max="3596" width="17.453125" style="12" bestFit="1" customWidth="1"/>
    <col min="3597" max="3597" width="12.36328125" style="12" bestFit="1" customWidth="1"/>
    <col min="3598" max="3598" width="13.453125" style="12" bestFit="1" customWidth="1"/>
    <col min="3599" max="3832" width="9.1796875" style="12"/>
    <col min="3833" max="3833" width="33.6328125" style="12" customWidth="1"/>
    <col min="3834" max="3834" width="16" style="12" customWidth="1"/>
    <col min="3835" max="3836" width="15" style="12" bestFit="1" customWidth="1"/>
    <col min="3837" max="3837" width="16.453125" style="12" bestFit="1" customWidth="1"/>
    <col min="3838" max="3838" width="12.453125" style="12" customWidth="1"/>
    <col min="3839" max="3839" width="17.453125" style="12" bestFit="1" customWidth="1"/>
    <col min="3840" max="3841" width="18.1796875" style="12" bestFit="1" customWidth="1"/>
    <col min="3842" max="3842" width="12.81640625" style="12" bestFit="1" customWidth="1"/>
    <col min="3843" max="3844" width="16.453125" style="12" bestFit="1" customWidth="1"/>
    <col min="3845" max="3846" width="13.1796875" style="12" bestFit="1" customWidth="1"/>
    <col min="3847" max="3847" width="15.453125" style="12" bestFit="1" customWidth="1"/>
    <col min="3848" max="3848" width="13.6328125" style="12" bestFit="1" customWidth="1"/>
    <col min="3849" max="3851" width="12.36328125" style="12" bestFit="1" customWidth="1"/>
    <col min="3852" max="3852" width="17.453125" style="12" bestFit="1" customWidth="1"/>
    <col min="3853" max="3853" width="12.36328125" style="12" bestFit="1" customWidth="1"/>
    <col min="3854" max="3854" width="13.453125" style="12" bestFit="1" customWidth="1"/>
    <col min="3855" max="4088" width="9.1796875" style="12"/>
    <col min="4089" max="4089" width="33.6328125" style="12" customWidth="1"/>
    <col min="4090" max="4090" width="16" style="12" customWidth="1"/>
    <col min="4091" max="4092" width="15" style="12" bestFit="1" customWidth="1"/>
    <col min="4093" max="4093" width="16.453125" style="12" bestFit="1" customWidth="1"/>
    <col min="4094" max="4094" width="12.453125" style="12" customWidth="1"/>
    <col min="4095" max="4095" width="17.453125" style="12" bestFit="1" customWidth="1"/>
    <col min="4096" max="4097" width="18.1796875" style="12" bestFit="1" customWidth="1"/>
    <col min="4098" max="4098" width="12.81640625" style="12" bestFit="1" customWidth="1"/>
    <col min="4099" max="4100" width="16.453125" style="12" bestFit="1" customWidth="1"/>
    <col min="4101" max="4102" width="13.1796875" style="12" bestFit="1" customWidth="1"/>
    <col min="4103" max="4103" width="15.453125" style="12" bestFit="1" customWidth="1"/>
    <col min="4104" max="4104" width="13.6328125" style="12" bestFit="1" customWidth="1"/>
    <col min="4105" max="4107" width="12.36328125" style="12" bestFit="1" customWidth="1"/>
    <col min="4108" max="4108" width="17.453125" style="12" bestFit="1" customWidth="1"/>
    <col min="4109" max="4109" width="12.36328125" style="12" bestFit="1" customWidth="1"/>
    <col min="4110" max="4110" width="13.453125" style="12" bestFit="1" customWidth="1"/>
    <col min="4111" max="4344" width="9.1796875" style="12"/>
    <col min="4345" max="4345" width="33.6328125" style="12" customWidth="1"/>
    <col min="4346" max="4346" width="16" style="12" customWidth="1"/>
    <col min="4347" max="4348" width="15" style="12" bestFit="1" customWidth="1"/>
    <col min="4349" max="4349" width="16.453125" style="12" bestFit="1" customWidth="1"/>
    <col min="4350" max="4350" width="12.453125" style="12" customWidth="1"/>
    <col min="4351" max="4351" width="17.453125" style="12" bestFit="1" customWidth="1"/>
    <col min="4352" max="4353" width="18.1796875" style="12" bestFit="1" customWidth="1"/>
    <col min="4354" max="4354" width="12.81640625" style="12" bestFit="1" customWidth="1"/>
    <col min="4355" max="4356" width="16.453125" style="12" bestFit="1" customWidth="1"/>
    <col min="4357" max="4358" width="13.1796875" style="12" bestFit="1" customWidth="1"/>
    <col min="4359" max="4359" width="15.453125" style="12" bestFit="1" customWidth="1"/>
    <col min="4360" max="4360" width="13.6328125" style="12" bestFit="1" customWidth="1"/>
    <col min="4361" max="4363" width="12.36328125" style="12" bestFit="1" customWidth="1"/>
    <col min="4364" max="4364" width="17.453125" style="12" bestFit="1" customWidth="1"/>
    <col min="4365" max="4365" width="12.36328125" style="12" bestFit="1" customWidth="1"/>
    <col min="4366" max="4366" width="13.453125" style="12" bestFit="1" customWidth="1"/>
    <col min="4367" max="4600" width="9.1796875" style="12"/>
    <col min="4601" max="4601" width="33.6328125" style="12" customWidth="1"/>
    <col min="4602" max="4602" width="16" style="12" customWidth="1"/>
    <col min="4603" max="4604" width="15" style="12" bestFit="1" customWidth="1"/>
    <col min="4605" max="4605" width="16.453125" style="12" bestFit="1" customWidth="1"/>
    <col min="4606" max="4606" width="12.453125" style="12" customWidth="1"/>
    <col min="4607" max="4607" width="17.453125" style="12" bestFit="1" customWidth="1"/>
    <col min="4608" max="4609" width="18.1796875" style="12" bestFit="1" customWidth="1"/>
    <col min="4610" max="4610" width="12.81640625" style="12" bestFit="1" customWidth="1"/>
    <col min="4611" max="4612" width="16.453125" style="12" bestFit="1" customWidth="1"/>
    <col min="4613" max="4614" width="13.1796875" style="12" bestFit="1" customWidth="1"/>
    <col min="4615" max="4615" width="15.453125" style="12" bestFit="1" customWidth="1"/>
    <col min="4616" max="4616" width="13.6328125" style="12" bestFit="1" customWidth="1"/>
    <col min="4617" max="4619" width="12.36328125" style="12" bestFit="1" customWidth="1"/>
    <col min="4620" max="4620" width="17.453125" style="12" bestFit="1" customWidth="1"/>
    <col min="4621" max="4621" width="12.36328125" style="12" bestFit="1" customWidth="1"/>
    <col min="4622" max="4622" width="13.453125" style="12" bestFit="1" customWidth="1"/>
    <col min="4623" max="4856" width="9.1796875" style="12"/>
    <col min="4857" max="4857" width="33.6328125" style="12" customWidth="1"/>
    <col min="4858" max="4858" width="16" style="12" customWidth="1"/>
    <col min="4859" max="4860" width="15" style="12" bestFit="1" customWidth="1"/>
    <col min="4861" max="4861" width="16.453125" style="12" bestFit="1" customWidth="1"/>
    <col min="4862" max="4862" width="12.453125" style="12" customWidth="1"/>
    <col min="4863" max="4863" width="17.453125" style="12" bestFit="1" customWidth="1"/>
    <col min="4864" max="4865" width="18.1796875" style="12" bestFit="1" customWidth="1"/>
    <col min="4866" max="4866" width="12.81640625" style="12" bestFit="1" customWidth="1"/>
    <col min="4867" max="4868" width="16.453125" style="12" bestFit="1" customWidth="1"/>
    <col min="4869" max="4870" width="13.1796875" style="12" bestFit="1" customWidth="1"/>
    <col min="4871" max="4871" width="15.453125" style="12" bestFit="1" customWidth="1"/>
    <col min="4872" max="4872" width="13.6328125" style="12" bestFit="1" customWidth="1"/>
    <col min="4873" max="4875" width="12.36328125" style="12" bestFit="1" customWidth="1"/>
    <col min="4876" max="4876" width="17.453125" style="12" bestFit="1" customWidth="1"/>
    <col min="4877" max="4877" width="12.36328125" style="12" bestFit="1" customWidth="1"/>
    <col min="4878" max="4878" width="13.453125" style="12" bestFit="1" customWidth="1"/>
    <col min="4879" max="5112" width="9.1796875" style="12"/>
    <col min="5113" max="5113" width="33.6328125" style="12" customWidth="1"/>
    <col min="5114" max="5114" width="16" style="12" customWidth="1"/>
    <col min="5115" max="5116" width="15" style="12" bestFit="1" customWidth="1"/>
    <col min="5117" max="5117" width="16.453125" style="12" bestFit="1" customWidth="1"/>
    <col min="5118" max="5118" width="12.453125" style="12" customWidth="1"/>
    <col min="5119" max="5119" width="17.453125" style="12" bestFit="1" customWidth="1"/>
    <col min="5120" max="5121" width="18.1796875" style="12" bestFit="1" customWidth="1"/>
    <col min="5122" max="5122" width="12.81640625" style="12" bestFit="1" customWidth="1"/>
    <col min="5123" max="5124" width="16.453125" style="12" bestFit="1" customWidth="1"/>
    <col min="5125" max="5126" width="13.1796875" style="12" bestFit="1" customWidth="1"/>
    <col min="5127" max="5127" width="15.453125" style="12" bestFit="1" customWidth="1"/>
    <col min="5128" max="5128" width="13.6328125" style="12" bestFit="1" customWidth="1"/>
    <col min="5129" max="5131" width="12.36328125" style="12" bestFit="1" customWidth="1"/>
    <col min="5132" max="5132" width="17.453125" style="12" bestFit="1" customWidth="1"/>
    <col min="5133" max="5133" width="12.36328125" style="12" bestFit="1" customWidth="1"/>
    <col min="5134" max="5134" width="13.453125" style="12" bestFit="1" customWidth="1"/>
    <col min="5135" max="5368" width="9.1796875" style="12"/>
    <col min="5369" max="5369" width="33.6328125" style="12" customWidth="1"/>
    <col min="5370" max="5370" width="16" style="12" customWidth="1"/>
    <col min="5371" max="5372" width="15" style="12" bestFit="1" customWidth="1"/>
    <col min="5373" max="5373" width="16.453125" style="12" bestFit="1" customWidth="1"/>
    <col min="5374" max="5374" width="12.453125" style="12" customWidth="1"/>
    <col min="5375" max="5375" width="17.453125" style="12" bestFit="1" customWidth="1"/>
    <col min="5376" max="5377" width="18.1796875" style="12" bestFit="1" customWidth="1"/>
    <col min="5378" max="5378" width="12.81640625" style="12" bestFit="1" customWidth="1"/>
    <col min="5379" max="5380" width="16.453125" style="12" bestFit="1" customWidth="1"/>
    <col min="5381" max="5382" width="13.1796875" style="12" bestFit="1" customWidth="1"/>
    <col min="5383" max="5383" width="15.453125" style="12" bestFit="1" customWidth="1"/>
    <col min="5384" max="5384" width="13.6328125" style="12" bestFit="1" customWidth="1"/>
    <col min="5385" max="5387" width="12.36328125" style="12" bestFit="1" customWidth="1"/>
    <col min="5388" max="5388" width="17.453125" style="12" bestFit="1" customWidth="1"/>
    <col min="5389" max="5389" width="12.36328125" style="12" bestFit="1" customWidth="1"/>
    <col min="5390" max="5390" width="13.453125" style="12" bestFit="1" customWidth="1"/>
    <col min="5391" max="5624" width="9.1796875" style="12"/>
    <col min="5625" max="5625" width="33.6328125" style="12" customWidth="1"/>
    <col min="5626" max="5626" width="16" style="12" customWidth="1"/>
    <col min="5627" max="5628" width="15" style="12" bestFit="1" customWidth="1"/>
    <col min="5629" max="5629" width="16.453125" style="12" bestFit="1" customWidth="1"/>
    <col min="5630" max="5630" width="12.453125" style="12" customWidth="1"/>
    <col min="5631" max="5631" width="17.453125" style="12" bestFit="1" customWidth="1"/>
    <col min="5632" max="5633" width="18.1796875" style="12" bestFit="1" customWidth="1"/>
    <col min="5634" max="5634" width="12.81640625" style="12" bestFit="1" customWidth="1"/>
    <col min="5635" max="5636" width="16.453125" style="12" bestFit="1" customWidth="1"/>
    <col min="5637" max="5638" width="13.1796875" style="12" bestFit="1" customWidth="1"/>
    <col min="5639" max="5639" width="15.453125" style="12" bestFit="1" customWidth="1"/>
    <col min="5640" max="5640" width="13.6328125" style="12" bestFit="1" customWidth="1"/>
    <col min="5641" max="5643" width="12.36328125" style="12" bestFit="1" customWidth="1"/>
    <col min="5644" max="5644" width="17.453125" style="12" bestFit="1" customWidth="1"/>
    <col min="5645" max="5645" width="12.36328125" style="12" bestFit="1" customWidth="1"/>
    <col min="5646" max="5646" width="13.453125" style="12" bestFit="1" customWidth="1"/>
    <col min="5647" max="5880" width="9.1796875" style="12"/>
    <col min="5881" max="5881" width="33.6328125" style="12" customWidth="1"/>
    <col min="5882" max="5882" width="16" style="12" customWidth="1"/>
    <col min="5883" max="5884" width="15" style="12" bestFit="1" customWidth="1"/>
    <col min="5885" max="5885" width="16.453125" style="12" bestFit="1" customWidth="1"/>
    <col min="5886" max="5886" width="12.453125" style="12" customWidth="1"/>
    <col min="5887" max="5887" width="17.453125" style="12" bestFit="1" customWidth="1"/>
    <col min="5888" max="5889" width="18.1796875" style="12" bestFit="1" customWidth="1"/>
    <col min="5890" max="5890" width="12.81640625" style="12" bestFit="1" customWidth="1"/>
    <col min="5891" max="5892" width="16.453125" style="12" bestFit="1" customWidth="1"/>
    <col min="5893" max="5894" width="13.1796875" style="12" bestFit="1" customWidth="1"/>
    <col min="5895" max="5895" width="15.453125" style="12" bestFit="1" customWidth="1"/>
    <col min="5896" max="5896" width="13.6328125" style="12" bestFit="1" customWidth="1"/>
    <col min="5897" max="5899" width="12.36328125" style="12" bestFit="1" customWidth="1"/>
    <col min="5900" max="5900" width="17.453125" style="12" bestFit="1" customWidth="1"/>
    <col min="5901" max="5901" width="12.36328125" style="12" bestFit="1" customWidth="1"/>
    <col min="5902" max="5902" width="13.453125" style="12" bestFit="1" customWidth="1"/>
    <col min="5903" max="6136" width="9.1796875" style="12"/>
    <col min="6137" max="6137" width="33.6328125" style="12" customWidth="1"/>
    <col min="6138" max="6138" width="16" style="12" customWidth="1"/>
    <col min="6139" max="6140" width="15" style="12" bestFit="1" customWidth="1"/>
    <col min="6141" max="6141" width="16.453125" style="12" bestFit="1" customWidth="1"/>
    <col min="6142" max="6142" width="12.453125" style="12" customWidth="1"/>
    <col min="6143" max="6143" width="17.453125" style="12" bestFit="1" customWidth="1"/>
    <col min="6144" max="6145" width="18.1796875" style="12" bestFit="1" customWidth="1"/>
    <col min="6146" max="6146" width="12.81640625" style="12" bestFit="1" customWidth="1"/>
    <col min="6147" max="6148" width="16.453125" style="12" bestFit="1" customWidth="1"/>
    <col min="6149" max="6150" width="13.1796875" style="12" bestFit="1" customWidth="1"/>
    <col min="6151" max="6151" width="15.453125" style="12" bestFit="1" customWidth="1"/>
    <col min="6152" max="6152" width="13.6328125" style="12" bestFit="1" customWidth="1"/>
    <col min="6153" max="6155" width="12.36328125" style="12" bestFit="1" customWidth="1"/>
    <col min="6156" max="6156" width="17.453125" style="12" bestFit="1" customWidth="1"/>
    <col min="6157" max="6157" width="12.36328125" style="12" bestFit="1" customWidth="1"/>
    <col min="6158" max="6158" width="13.453125" style="12" bestFit="1" customWidth="1"/>
    <col min="6159" max="6392" width="9.1796875" style="12"/>
    <col min="6393" max="6393" width="33.6328125" style="12" customWidth="1"/>
    <col min="6394" max="6394" width="16" style="12" customWidth="1"/>
    <col min="6395" max="6396" width="15" style="12" bestFit="1" customWidth="1"/>
    <col min="6397" max="6397" width="16.453125" style="12" bestFit="1" customWidth="1"/>
    <col min="6398" max="6398" width="12.453125" style="12" customWidth="1"/>
    <col min="6399" max="6399" width="17.453125" style="12" bestFit="1" customWidth="1"/>
    <col min="6400" max="6401" width="18.1796875" style="12" bestFit="1" customWidth="1"/>
    <col min="6402" max="6402" width="12.81640625" style="12" bestFit="1" customWidth="1"/>
    <col min="6403" max="6404" width="16.453125" style="12" bestFit="1" customWidth="1"/>
    <col min="6405" max="6406" width="13.1796875" style="12" bestFit="1" customWidth="1"/>
    <col min="6407" max="6407" width="15.453125" style="12" bestFit="1" customWidth="1"/>
    <col min="6408" max="6408" width="13.6328125" style="12" bestFit="1" customWidth="1"/>
    <col min="6409" max="6411" width="12.36328125" style="12" bestFit="1" customWidth="1"/>
    <col min="6412" max="6412" width="17.453125" style="12" bestFit="1" customWidth="1"/>
    <col min="6413" max="6413" width="12.36328125" style="12" bestFit="1" customWidth="1"/>
    <col min="6414" max="6414" width="13.453125" style="12" bestFit="1" customWidth="1"/>
    <col min="6415" max="6648" width="9.1796875" style="12"/>
    <col min="6649" max="6649" width="33.6328125" style="12" customWidth="1"/>
    <col min="6650" max="6650" width="16" style="12" customWidth="1"/>
    <col min="6651" max="6652" width="15" style="12" bestFit="1" customWidth="1"/>
    <col min="6653" max="6653" width="16.453125" style="12" bestFit="1" customWidth="1"/>
    <col min="6654" max="6654" width="12.453125" style="12" customWidth="1"/>
    <col min="6655" max="6655" width="17.453125" style="12" bestFit="1" customWidth="1"/>
    <col min="6656" max="6657" width="18.1796875" style="12" bestFit="1" customWidth="1"/>
    <col min="6658" max="6658" width="12.81640625" style="12" bestFit="1" customWidth="1"/>
    <col min="6659" max="6660" width="16.453125" style="12" bestFit="1" customWidth="1"/>
    <col min="6661" max="6662" width="13.1796875" style="12" bestFit="1" customWidth="1"/>
    <col min="6663" max="6663" width="15.453125" style="12" bestFit="1" customWidth="1"/>
    <col min="6664" max="6664" width="13.6328125" style="12" bestFit="1" customWidth="1"/>
    <col min="6665" max="6667" width="12.36328125" style="12" bestFit="1" customWidth="1"/>
    <col min="6668" max="6668" width="17.453125" style="12" bestFit="1" customWidth="1"/>
    <col min="6669" max="6669" width="12.36328125" style="12" bestFit="1" customWidth="1"/>
    <col min="6670" max="6670" width="13.453125" style="12" bestFit="1" customWidth="1"/>
    <col min="6671" max="6904" width="9.1796875" style="12"/>
    <col min="6905" max="6905" width="33.6328125" style="12" customWidth="1"/>
    <col min="6906" max="6906" width="16" style="12" customWidth="1"/>
    <col min="6907" max="6908" width="15" style="12" bestFit="1" customWidth="1"/>
    <col min="6909" max="6909" width="16.453125" style="12" bestFit="1" customWidth="1"/>
    <col min="6910" max="6910" width="12.453125" style="12" customWidth="1"/>
    <col min="6911" max="6911" width="17.453125" style="12" bestFit="1" customWidth="1"/>
    <col min="6912" max="6913" width="18.1796875" style="12" bestFit="1" customWidth="1"/>
    <col min="6914" max="6914" width="12.81640625" style="12" bestFit="1" customWidth="1"/>
    <col min="6915" max="6916" width="16.453125" style="12" bestFit="1" customWidth="1"/>
    <col min="6917" max="6918" width="13.1796875" style="12" bestFit="1" customWidth="1"/>
    <col min="6919" max="6919" width="15.453125" style="12" bestFit="1" customWidth="1"/>
    <col min="6920" max="6920" width="13.6328125" style="12" bestFit="1" customWidth="1"/>
    <col min="6921" max="6923" width="12.36328125" style="12" bestFit="1" customWidth="1"/>
    <col min="6924" max="6924" width="17.453125" style="12" bestFit="1" customWidth="1"/>
    <col min="6925" max="6925" width="12.36328125" style="12" bestFit="1" customWidth="1"/>
    <col min="6926" max="6926" width="13.453125" style="12" bestFit="1" customWidth="1"/>
    <col min="6927" max="7160" width="9.1796875" style="12"/>
    <col min="7161" max="7161" width="33.6328125" style="12" customWidth="1"/>
    <col min="7162" max="7162" width="16" style="12" customWidth="1"/>
    <col min="7163" max="7164" width="15" style="12" bestFit="1" customWidth="1"/>
    <col min="7165" max="7165" width="16.453125" style="12" bestFit="1" customWidth="1"/>
    <col min="7166" max="7166" width="12.453125" style="12" customWidth="1"/>
    <col min="7167" max="7167" width="17.453125" style="12" bestFit="1" customWidth="1"/>
    <col min="7168" max="7169" width="18.1796875" style="12" bestFit="1" customWidth="1"/>
    <col min="7170" max="7170" width="12.81640625" style="12" bestFit="1" customWidth="1"/>
    <col min="7171" max="7172" width="16.453125" style="12" bestFit="1" customWidth="1"/>
    <col min="7173" max="7174" width="13.1796875" style="12" bestFit="1" customWidth="1"/>
    <col min="7175" max="7175" width="15.453125" style="12" bestFit="1" customWidth="1"/>
    <col min="7176" max="7176" width="13.6328125" style="12" bestFit="1" customWidth="1"/>
    <col min="7177" max="7179" width="12.36328125" style="12" bestFit="1" customWidth="1"/>
    <col min="7180" max="7180" width="17.453125" style="12" bestFit="1" customWidth="1"/>
    <col min="7181" max="7181" width="12.36328125" style="12" bestFit="1" customWidth="1"/>
    <col min="7182" max="7182" width="13.453125" style="12" bestFit="1" customWidth="1"/>
    <col min="7183" max="7416" width="9.1796875" style="12"/>
    <col min="7417" max="7417" width="33.6328125" style="12" customWidth="1"/>
    <col min="7418" max="7418" width="16" style="12" customWidth="1"/>
    <col min="7419" max="7420" width="15" style="12" bestFit="1" customWidth="1"/>
    <col min="7421" max="7421" width="16.453125" style="12" bestFit="1" customWidth="1"/>
    <col min="7422" max="7422" width="12.453125" style="12" customWidth="1"/>
    <col min="7423" max="7423" width="17.453125" style="12" bestFit="1" customWidth="1"/>
    <col min="7424" max="7425" width="18.1796875" style="12" bestFit="1" customWidth="1"/>
    <col min="7426" max="7426" width="12.81640625" style="12" bestFit="1" customWidth="1"/>
    <col min="7427" max="7428" width="16.453125" style="12" bestFit="1" customWidth="1"/>
    <col min="7429" max="7430" width="13.1796875" style="12" bestFit="1" customWidth="1"/>
    <col min="7431" max="7431" width="15.453125" style="12" bestFit="1" customWidth="1"/>
    <col min="7432" max="7432" width="13.6328125" style="12" bestFit="1" customWidth="1"/>
    <col min="7433" max="7435" width="12.36328125" style="12" bestFit="1" customWidth="1"/>
    <col min="7436" max="7436" width="17.453125" style="12" bestFit="1" customWidth="1"/>
    <col min="7437" max="7437" width="12.36328125" style="12" bestFit="1" customWidth="1"/>
    <col min="7438" max="7438" width="13.453125" style="12" bestFit="1" customWidth="1"/>
    <col min="7439" max="7672" width="9.1796875" style="12"/>
    <col min="7673" max="7673" width="33.6328125" style="12" customWidth="1"/>
    <col min="7674" max="7674" width="16" style="12" customWidth="1"/>
    <col min="7675" max="7676" width="15" style="12" bestFit="1" customWidth="1"/>
    <col min="7677" max="7677" width="16.453125" style="12" bestFit="1" customWidth="1"/>
    <col min="7678" max="7678" width="12.453125" style="12" customWidth="1"/>
    <col min="7679" max="7679" width="17.453125" style="12" bestFit="1" customWidth="1"/>
    <col min="7680" max="7681" width="18.1796875" style="12" bestFit="1" customWidth="1"/>
    <col min="7682" max="7682" width="12.81640625" style="12" bestFit="1" customWidth="1"/>
    <col min="7683" max="7684" width="16.453125" style="12" bestFit="1" customWidth="1"/>
    <col min="7685" max="7686" width="13.1796875" style="12" bestFit="1" customWidth="1"/>
    <col min="7687" max="7687" width="15.453125" style="12" bestFit="1" customWidth="1"/>
    <col min="7688" max="7688" width="13.6328125" style="12" bestFit="1" customWidth="1"/>
    <col min="7689" max="7691" width="12.36328125" style="12" bestFit="1" customWidth="1"/>
    <col min="7692" max="7692" width="17.453125" style="12" bestFit="1" customWidth="1"/>
    <col min="7693" max="7693" width="12.36328125" style="12" bestFit="1" customWidth="1"/>
    <col min="7694" max="7694" width="13.453125" style="12" bestFit="1" customWidth="1"/>
    <col min="7695" max="7928" width="9.1796875" style="12"/>
    <col min="7929" max="7929" width="33.6328125" style="12" customWidth="1"/>
    <col min="7930" max="7930" width="16" style="12" customWidth="1"/>
    <col min="7931" max="7932" width="15" style="12" bestFit="1" customWidth="1"/>
    <col min="7933" max="7933" width="16.453125" style="12" bestFit="1" customWidth="1"/>
    <col min="7934" max="7934" width="12.453125" style="12" customWidth="1"/>
    <col min="7935" max="7935" width="17.453125" style="12" bestFit="1" customWidth="1"/>
    <col min="7936" max="7937" width="18.1796875" style="12" bestFit="1" customWidth="1"/>
    <col min="7938" max="7938" width="12.81640625" style="12" bestFit="1" customWidth="1"/>
    <col min="7939" max="7940" width="16.453125" style="12" bestFit="1" customWidth="1"/>
    <col min="7941" max="7942" width="13.1796875" style="12" bestFit="1" customWidth="1"/>
    <col min="7943" max="7943" width="15.453125" style="12" bestFit="1" customWidth="1"/>
    <col min="7944" max="7944" width="13.6328125" style="12" bestFit="1" customWidth="1"/>
    <col min="7945" max="7947" width="12.36328125" style="12" bestFit="1" customWidth="1"/>
    <col min="7948" max="7948" width="17.453125" style="12" bestFit="1" customWidth="1"/>
    <col min="7949" max="7949" width="12.36328125" style="12" bestFit="1" customWidth="1"/>
    <col min="7950" max="7950" width="13.453125" style="12" bestFit="1" customWidth="1"/>
    <col min="7951" max="8184" width="9.1796875" style="12"/>
    <col min="8185" max="8185" width="33.6328125" style="12" customWidth="1"/>
    <col min="8186" max="8186" width="16" style="12" customWidth="1"/>
    <col min="8187" max="8188" width="15" style="12" bestFit="1" customWidth="1"/>
    <col min="8189" max="8189" width="16.453125" style="12" bestFit="1" customWidth="1"/>
    <col min="8190" max="8190" width="12.453125" style="12" customWidth="1"/>
    <col min="8191" max="8191" width="17.453125" style="12" bestFit="1" customWidth="1"/>
    <col min="8192" max="8193" width="18.1796875" style="12" bestFit="1" customWidth="1"/>
    <col min="8194" max="8194" width="12.81640625" style="12" bestFit="1" customWidth="1"/>
    <col min="8195" max="8196" width="16.453125" style="12" bestFit="1" customWidth="1"/>
    <col min="8197" max="8198" width="13.1796875" style="12" bestFit="1" customWidth="1"/>
    <col min="8199" max="8199" width="15.453125" style="12" bestFit="1" customWidth="1"/>
    <col min="8200" max="8200" width="13.6328125" style="12" bestFit="1" customWidth="1"/>
    <col min="8201" max="8203" width="12.36328125" style="12" bestFit="1" customWidth="1"/>
    <col min="8204" max="8204" width="17.453125" style="12" bestFit="1" customWidth="1"/>
    <col min="8205" max="8205" width="12.36328125" style="12" bestFit="1" customWidth="1"/>
    <col min="8206" max="8206" width="13.453125" style="12" bestFit="1" customWidth="1"/>
    <col min="8207" max="8440" width="9.1796875" style="12"/>
    <col min="8441" max="8441" width="33.6328125" style="12" customWidth="1"/>
    <col min="8442" max="8442" width="16" style="12" customWidth="1"/>
    <col min="8443" max="8444" width="15" style="12" bestFit="1" customWidth="1"/>
    <col min="8445" max="8445" width="16.453125" style="12" bestFit="1" customWidth="1"/>
    <col min="8446" max="8446" width="12.453125" style="12" customWidth="1"/>
    <col min="8447" max="8447" width="17.453125" style="12" bestFit="1" customWidth="1"/>
    <col min="8448" max="8449" width="18.1796875" style="12" bestFit="1" customWidth="1"/>
    <col min="8450" max="8450" width="12.81640625" style="12" bestFit="1" customWidth="1"/>
    <col min="8451" max="8452" width="16.453125" style="12" bestFit="1" customWidth="1"/>
    <col min="8453" max="8454" width="13.1796875" style="12" bestFit="1" customWidth="1"/>
    <col min="8455" max="8455" width="15.453125" style="12" bestFit="1" customWidth="1"/>
    <col min="8456" max="8456" width="13.6328125" style="12" bestFit="1" customWidth="1"/>
    <col min="8457" max="8459" width="12.36328125" style="12" bestFit="1" customWidth="1"/>
    <col min="8460" max="8460" width="17.453125" style="12" bestFit="1" customWidth="1"/>
    <col min="8461" max="8461" width="12.36328125" style="12" bestFit="1" customWidth="1"/>
    <col min="8462" max="8462" width="13.453125" style="12" bestFit="1" customWidth="1"/>
    <col min="8463" max="8696" width="9.1796875" style="12"/>
    <col min="8697" max="8697" width="33.6328125" style="12" customWidth="1"/>
    <col min="8698" max="8698" width="16" style="12" customWidth="1"/>
    <col min="8699" max="8700" width="15" style="12" bestFit="1" customWidth="1"/>
    <col min="8701" max="8701" width="16.453125" style="12" bestFit="1" customWidth="1"/>
    <col min="8702" max="8702" width="12.453125" style="12" customWidth="1"/>
    <col min="8703" max="8703" width="17.453125" style="12" bestFit="1" customWidth="1"/>
    <col min="8704" max="8705" width="18.1796875" style="12" bestFit="1" customWidth="1"/>
    <col min="8706" max="8706" width="12.81640625" style="12" bestFit="1" customWidth="1"/>
    <col min="8707" max="8708" width="16.453125" style="12" bestFit="1" customWidth="1"/>
    <col min="8709" max="8710" width="13.1796875" style="12" bestFit="1" customWidth="1"/>
    <col min="8711" max="8711" width="15.453125" style="12" bestFit="1" customWidth="1"/>
    <col min="8712" max="8712" width="13.6328125" style="12" bestFit="1" customWidth="1"/>
    <col min="8713" max="8715" width="12.36328125" style="12" bestFit="1" customWidth="1"/>
    <col min="8716" max="8716" width="17.453125" style="12" bestFit="1" customWidth="1"/>
    <col min="8717" max="8717" width="12.36328125" style="12" bestFit="1" customWidth="1"/>
    <col min="8718" max="8718" width="13.453125" style="12" bestFit="1" customWidth="1"/>
    <col min="8719" max="8952" width="9.1796875" style="12"/>
    <col min="8953" max="8953" width="33.6328125" style="12" customWidth="1"/>
    <col min="8954" max="8954" width="16" style="12" customWidth="1"/>
    <col min="8955" max="8956" width="15" style="12" bestFit="1" customWidth="1"/>
    <col min="8957" max="8957" width="16.453125" style="12" bestFit="1" customWidth="1"/>
    <col min="8958" max="8958" width="12.453125" style="12" customWidth="1"/>
    <col min="8959" max="8959" width="17.453125" style="12" bestFit="1" customWidth="1"/>
    <col min="8960" max="8961" width="18.1796875" style="12" bestFit="1" customWidth="1"/>
    <col min="8962" max="8962" width="12.81640625" style="12" bestFit="1" customWidth="1"/>
    <col min="8963" max="8964" width="16.453125" style="12" bestFit="1" customWidth="1"/>
    <col min="8965" max="8966" width="13.1796875" style="12" bestFit="1" customWidth="1"/>
    <col min="8967" max="8967" width="15.453125" style="12" bestFit="1" customWidth="1"/>
    <col min="8968" max="8968" width="13.6328125" style="12" bestFit="1" customWidth="1"/>
    <col min="8969" max="8971" width="12.36328125" style="12" bestFit="1" customWidth="1"/>
    <col min="8972" max="8972" width="17.453125" style="12" bestFit="1" customWidth="1"/>
    <col min="8973" max="8973" width="12.36328125" style="12" bestFit="1" customWidth="1"/>
    <col min="8974" max="8974" width="13.453125" style="12" bestFit="1" customWidth="1"/>
    <col min="8975" max="9208" width="9.1796875" style="12"/>
    <col min="9209" max="9209" width="33.6328125" style="12" customWidth="1"/>
    <col min="9210" max="9210" width="16" style="12" customWidth="1"/>
    <col min="9211" max="9212" width="15" style="12" bestFit="1" customWidth="1"/>
    <col min="9213" max="9213" width="16.453125" style="12" bestFit="1" customWidth="1"/>
    <col min="9214" max="9214" width="12.453125" style="12" customWidth="1"/>
    <col min="9215" max="9215" width="17.453125" style="12" bestFit="1" customWidth="1"/>
    <col min="9216" max="9217" width="18.1796875" style="12" bestFit="1" customWidth="1"/>
    <col min="9218" max="9218" width="12.81640625" style="12" bestFit="1" customWidth="1"/>
    <col min="9219" max="9220" width="16.453125" style="12" bestFit="1" customWidth="1"/>
    <col min="9221" max="9222" width="13.1796875" style="12" bestFit="1" customWidth="1"/>
    <col min="9223" max="9223" width="15.453125" style="12" bestFit="1" customWidth="1"/>
    <col min="9224" max="9224" width="13.6328125" style="12" bestFit="1" customWidth="1"/>
    <col min="9225" max="9227" width="12.36328125" style="12" bestFit="1" customWidth="1"/>
    <col min="9228" max="9228" width="17.453125" style="12" bestFit="1" customWidth="1"/>
    <col min="9229" max="9229" width="12.36328125" style="12" bestFit="1" customWidth="1"/>
    <col min="9230" max="9230" width="13.453125" style="12" bestFit="1" customWidth="1"/>
    <col min="9231" max="9464" width="9.1796875" style="12"/>
    <col min="9465" max="9465" width="33.6328125" style="12" customWidth="1"/>
    <col min="9466" max="9466" width="16" style="12" customWidth="1"/>
    <col min="9467" max="9468" width="15" style="12" bestFit="1" customWidth="1"/>
    <col min="9469" max="9469" width="16.453125" style="12" bestFit="1" customWidth="1"/>
    <col min="9470" max="9470" width="12.453125" style="12" customWidth="1"/>
    <col min="9471" max="9471" width="17.453125" style="12" bestFit="1" customWidth="1"/>
    <col min="9472" max="9473" width="18.1796875" style="12" bestFit="1" customWidth="1"/>
    <col min="9474" max="9474" width="12.81640625" style="12" bestFit="1" customWidth="1"/>
    <col min="9475" max="9476" width="16.453125" style="12" bestFit="1" customWidth="1"/>
    <col min="9477" max="9478" width="13.1796875" style="12" bestFit="1" customWidth="1"/>
    <col min="9479" max="9479" width="15.453125" style="12" bestFit="1" customWidth="1"/>
    <col min="9480" max="9480" width="13.6328125" style="12" bestFit="1" customWidth="1"/>
    <col min="9481" max="9483" width="12.36328125" style="12" bestFit="1" customWidth="1"/>
    <col min="9484" max="9484" width="17.453125" style="12" bestFit="1" customWidth="1"/>
    <col min="9485" max="9485" width="12.36328125" style="12" bestFit="1" customWidth="1"/>
    <col min="9486" max="9486" width="13.453125" style="12" bestFit="1" customWidth="1"/>
    <col min="9487" max="9720" width="9.1796875" style="12"/>
    <col min="9721" max="9721" width="33.6328125" style="12" customWidth="1"/>
    <col min="9722" max="9722" width="16" style="12" customWidth="1"/>
    <col min="9723" max="9724" width="15" style="12" bestFit="1" customWidth="1"/>
    <col min="9725" max="9725" width="16.453125" style="12" bestFit="1" customWidth="1"/>
    <col min="9726" max="9726" width="12.453125" style="12" customWidth="1"/>
    <col min="9727" max="9727" width="17.453125" style="12" bestFit="1" customWidth="1"/>
    <col min="9728" max="9729" width="18.1796875" style="12" bestFit="1" customWidth="1"/>
    <col min="9730" max="9730" width="12.81640625" style="12" bestFit="1" customWidth="1"/>
    <col min="9731" max="9732" width="16.453125" style="12" bestFit="1" customWidth="1"/>
    <col min="9733" max="9734" width="13.1796875" style="12" bestFit="1" customWidth="1"/>
    <col min="9735" max="9735" width="15.453125" style="12" bestFit="1" customWidth="1"/>
    <col min="9736" max="9736" width="13.6328125" style="12" bestFit="1" customWidth="1"/>
    <col min="9737" max="9739" width="12.36328125" style="12" bestFit="1" customWidth="1"/>
    <col min="9740" max="9740" width="17.453125" style="12" bestFit="1" customWidth="1"/>
    <col min="9741" max="9741" width="12.36328125" style="12" bestFit="1" customWidth="1"/>
    <col min="9742" max="9742" width="13.453125" style="12" bestFit="1" customWidth="1"/>
    <col min="9743" max="9976" width="9.1796875" style="12"/>
    <col min="9977" max="9977" width="33.6328125" style="12" customWidth="1"/>
    <col min="9978" max="9978" width="16" style="12" customWidth="1"/>
    <col min="9979" max="9980" width="15" style="12" bestFit="1" customWidth="1"/>
    <col min="9981" max="9981" width="16.453125" style="12" bestFit="1" customWidth="1"/>
    <col min="9982" max="9982" width="12.453125" style="12" customWidth="1"/>
    <col min="9983" max="9983" width="17.453125" style="12" bestFit="1" customWidth="1"/>
    <col min="9984" max="9985" width="18.1796875" style="12" bestFit="1" customWidth="1"/>
    <col min="9986" max="9986" width="12.81640625" style="12" bestFit="1" customWidth="1"/>
    <col min="9987" max="9988" width="16.453125" style="12" bestFit="1" customWidth="1"/>
    <col min="9989" max="9990" width="13.1796875" style="12" bestFit="1" customWidth="1"/>
    <col min="9991" max="9991" width="15.453125" style="12" bestFit="1" customWidth="1"/>
    <col min="9992" max="9992" width="13.6328125" style="12" bestFit="1" customWidth="1"/>
    <col min="9993" max="9995" width="12.36328125" style="12" bestFit="1" customWidth="1"/>
    <col min="9996" max="9996" width="17.453125" style="12" bestFit="1" customWidth="1"/>
    <col min="9997" max="9997" width="12.36328125" style="12" bestFit="1" customWidth="1"/>
    <col min="9998" max="9998" width="13.453125" style="12" bestFit="1" customWidth="1"/>
    <col min="9999" max="10232" width="9.1796875" style="12"/>
    <col min="10233" max="10233" width="33.6328125" style="12" customWidth="1"/>
    <col min="10234" max="10234" width="16" style="12" customWidth="1"/>
    <col min="10235" max="10236" width="15" style="12" bestFit="1" customWidth="1"/>
    <col min="10237" max="10237" width="16.453125" style="12" bestFit="1" customWidth="1"/>
    <col min="10238" max="10238" width="12.453125" style="12" customWidth="1"/>
    <col min="10239" max="10239" width="17.453125" style="12" bestFit="1" customWidth="1"/>
    <col min="10240" max="10241" width="18.1796875" style="12" bestFit="1" customWidth="1"/>
    <col min="10242" max="10242" width="12.81640625" style="12" bestFit="1" customWidth="1"/>
    <col min="10243" max="10244" width="16.453125" style="12" bestFit="1" customWidth="1"/>
    <col min="10245" max="10246" width="13.1796875" style="12" bestFit="1" customWidth="1"/>
    <col min="10247" max="10247" width="15.453125" style="12" bestFit="1" customWidth="1"/>
    <col min="10248" max="10248" width="13.6328125" style="12" bestFit="1" customWidth="1"/>
    <col min="10249" max="10251" width="12.36328125" style="12" bestFit="1" customWidth="1"/>
    <col min="10252" max="10252" width="17.453125" style="12" bestFit="1" customWidth="1"/>
    <col min="10253" max="10253" width="12.36328125" style="12" bestFit="1" customWidth="1"/>
    <col min="10254" max="10254" width="13.453125" style="12" bestFit="1" customWidth="1"/>
    <col min="10255" max="10488" width="9.1796875" style="12"/>
    <col min="10489" max="10489" width="33.6328125" style="12" customWidth="1"/>
    <col min="10490" max="10490" width="16" style="12" customWidth="1"/>
    <col min="10491" max="10492" width="15" style="12" bestFit="1" customWidth="1"/>
    <col min="10493" max="10493" width="16.453125" style="12" bestFit="1" customWidth="1"/>
    <col min="10494" max="10494" width="12.453125" style="12" customWidth="1"/>
    <col min="10495" max="10495" width="17.453125" style="12" bestFit="1" customWidth="1"/>
    <col min="10496" max="10497" width="18.1796875" style="12" bestFit="1" customWidth="1"/>
    <col min="10498" max="10498" width="12.81640625" style="12" bestFit="1" customWidth="1"/>
    <col min="10499" max="10500" width="16.453125" style="12" bestFit="1" customWidth="1"/>
    <col min="10501" max="10502" width="13.1796875" style="12" bestFit="1" customWidth="1"/>
    <col min="10503" max="10503" width="15.453125" style="12" bestFit="1" customWidth="1"/>
    <col min="10504" max="10504" width="13.6328125" style="12" bestFit="1" customWidth="1"/>
    <col min="10505" max="10507" width="12.36328125" style="12" bestFit="1" customWidth="1"/>
    <col min="10508" max="10508" width="17.453125" style="12" bestFit="1" customWidth="1"/>
    <col min="10509" max="10509" width="12.36328125" style="12" bestFit="1" customWidth="1"/>
    <col min="10510" max="10510" width="13.453125" style="12" bestFit="1" customWidth="1"/>
    <col min="10511" max="10744" width="9.1796875" style="12"/>
    <col min="10745" max="10745" width="33.6328125" style="12" customWidth="1"/>
    <col min="10746" max="10746" width="16" style="12" customWidth="1"/>
    <col min="10747" max="10748" width="15" style="12" bestFit="1" customWidth="1"/>
    <col min="10749" max="10749" width="16.453125" style="12" bestFit="1" customWidth="1"/>
    <col min="10750" max="10750" width="12.453125" style="12" customWidth="1"/>
    <col min="10751" max="10751" width="17.453125" style="12" bestFit="1" customWidth="1"/>
    <col min="10752" max="10753" width="18.1796875" style="12" bestFit="1" customWidth="1"/>
    <col min="10754" max="10754" width="12.81640625" style="12" bestFit="1" customWidth="1"/>
    <col min="10755" max="10756" width="16.453125" style="12" bestFit="1" customWidth="1"/>
    <col min="10757" max="10758" width="13.1796875" style="12" bestFit="1" customWidth="1"/>
    <col min="10759" max="10759" width="15.453125" style="12" bestFit="1" customWidth="1"/>
    <col min="10760" max="10760" width="13.6328125" style="12" bestFit="1" customWidth="1"/>
    <col min="10761" max="10763" width="12.36328125" style="12" bestFit="1" customWidth="1"/>
    <col min="10764" max="10764" width="17.453125" style="12" bestFit="1" customWidth="1"/>
    <col min="10765" max="10765" width="12.36328125" style="12" bestFit="1" customWidth="1"/>
    <col min="10766" max="10766" width="13.453125" style="12" bestFit="1" customWidth="1"/>
    <col min="10767" max="11000" width="9.1796875" style="12"/>
    <col min="11001" max="11001" width="33.6328125" style="12" customWidth="1"/>
    <col min="11002" max="11002" width="16" style="12" customWidth="1"/>
    <col min="11003" max="11004" width="15" style="12" bestFit="1" customWidth="1"/>
    <col min="11005" max="11005" width="16.453125" style="12" bestFit="1" customWidth="1"/>
    <col min="11006" max="11006" width="12.453125" style="12" customWidth="1"/>
    <col min="11007" max="11007" width="17.453125" style="12" bestFit="1" customWidth="1"/>
    <col min="11008" max="11009" width="18.1796875" style="12" bestFit="1" customWidth="1"/>
    <col min="11010" max="11010" width="12.81640625" style="12" bestFit="1" customWidth="1"/>
    <col min="11011" max="11012" width="16.453125" style="12" bestFit="1" customWidth="1"/>
    <col min="11013" max="11014" width="13.1796875" style="12" bestFit="1" customWidth="1"/>
    <col min="11015" max="11015" width="15.453125" style="12" bestFit="1" customWidth="1"/>
    <col min="11016" max="11016" width="13.6328125" style="12" bestFit="1" customWidth="1"/>
    <col min="11017" max="11019" width="12.36328125" style="12" bestFit="1" customWidth="1"/>
    <col min="11020" max="11020" width="17.453125" style="12" bestFit="1" customWidth="1"/>
    <col min="11021" max="11021" width="12.36328125" style="12" bestFit="1" customWidth="1"/>
    <col min="11022" max="11022" width="13.453125" style="12" bestFit="1" customWidth="1"/>
    <col min="11023" max="11256" width="9.1796875" style="12"/>
    <col min="11257" max="11257" width="33.6328125" style="12" customWidth="1"/>
    <col min="11258" max="11258" width="16" style="12" customWidth="1"/>
    <col min="11259" max="11260" width="15" style="12" bestFit="1" customWidth="1"/>
    <col min="11261" max="11261" width="16.453125" style="12" bestFit="1" customWidth="1"/>
    <col min="11262" max="11262" width="12.453125" style="12" customWidth="1"/>
    <col min="11263" max="11263" width="17.453125" style="12" bestFit="1" customWidth="1"/>
    <col min="11264" max="11265" width="18.1796875" style="12" bestFit="1" customWidth="1"/>
    <col min="11266" max="11266" width="12.81640625" style="12" bestFit="1" customWidth="1"/>
    <col min="11267" max="11268" width="16.453125" style="12" bestFit="1" customWidth="1"/>
    <col min="11269" max="11270" width="13.1796875" style="12" bestFit="1" customWidth="1"/>
    <col min="11271" max="11271" width="15.453125" style="12" bestFit="1" customWidth="1"/>
    <col min="11272" max="11272" width="13.6328125" style="12" bestFit="1" customWidth="1"/>
    <col min="11273" max="11275" width="12.36328125" style="12" bestFit="1" customWidth="1"/>
    <col min="11276" max="11276" width="17.453125" style="12" bestFit="1" customWidth="1"/>
    <col min="11277" max="11277" width="12.36328125" style="12" bestFit="1" customWidth="1"/>
    <col min="11278" max="11278" width="13.453125" style="12" bestFit="1" customWidth="1"/>
    <col min="11279" max="11512" width="9.1796875" style="12"/>
    <col min="11513" max="11513" width="33.6328125" style="12" customWidth="1"/>
    <col min="11514" max="11514" width="16" style="12" customWidth="1"/>
    <col min="11515" max="11516" width="15" style="12" bestFit="1" customWidth="1"/>
    <col min="11517" max="11517" width="16.453125" style="12" bestFit="1" customWidth="1"/>
    <col min="11518" max="11518" width="12.453125" style="12" customWidth="1"/>
    <col min="11519" max="11519" width="17.453125" style="12" bestFit="1" customWidth="1"/>
    <col min="11520" max="11521" width="18.1796875" style="12" bestFit="1" customWidth="1"/>
    <col min="11522" max="11522" width="12.81640625" style="12" bestFit="1" customWidth="1"/>
    <col min="11523" max="11524" width="16.453125" style="12" bestFit="1" customWidth="1"/>
    <col min="11525" max="11526" width="13.1796875" style="12" bestFit="1" customWidth="1"/>
    <col min="11527" max="11527" width="15.453125" style="12" bestFit="1" customWidth="1"/>
    <col min="11528" max="11528" width="13.6328125" style="12" bestFit="1" customWidth="1"/>
    <col min="11529" max="11531" width="12.36328125" style="12" bestFit="1" customWidth="1"/>
    <col min="11532" max="11532" width="17.453125" style="12" bestFit="1" customWidth="1"/>
    <col min="11533" max="11533" width="12.36328125" style="12" bestFit="1" customWidth="1"/>
    <col min="11534" max="11534" width="13.453125" style="12" bestFit="1" customWidth="1"/>
    <col min="11535" max="11768" width="9.1796875" style="12"/>
    <col min="11769" max="11769" width="33.6328125" style="12" customWidth="1"/>
    <col min="11770" max="11770" width="16" style="12" customWidth="1"/>
    <col min="11771" max="11772" width="15" style="12" bestFit="1" customWidth="1"/>
    <col min="11773" max="11773" width="16.453125" style="12" bestFit="1" customWidth="1"/>
    <col min="11774" max="11774" width="12.453125" style="12" customWidth="1"/>
    <col min="11775" max="11775" width="17.453125" style="12" bestFit="1" customWidth="1"/>
    <col min="11776" max="11777" width="18.1796875" style="12" bestFit="1" customWidth="1"/>
    <col min="11778" max="11778" width="12.81640625" style="12" bestFit="1" customWidth="1"/>
    <col min="11779" max="11780" width="16.453125" style="12" bestFit="1" customWidth="1"/>
    <col min="11781" max="11782" width="13.1796875" style="12" bestFit="1" customWidth="1"/>
    <col min="11783" max="11783" width="15.453125" style="12" bestFit="1" customWidth="1"/>
    <col min="11784" max="11784" width="13.6328125" style="12" bestFit="1" customWidth="1"/>
    <col min="11785" max="11787" width="12.36328125" style="12" bestFit="1" customWidth="1"/>
    <col min="11788" max="11788" width="17.453125" style="12" bestFit="1" customWidth="1"/>
    <col min="11789" max="11789" width="12.36328125" style="12" bestFit="1" customWidth="1"/>
    <col min="11790" max="11790" width="13.453125" style="12" bestFit="1" customWidth="1"/>
    <col min="11791" max="12024" width="9.1796875" style="12"/>
    <col min="12025" max="12025" width="33.6328125" style="12" customWidth="1"/>
    <col min="12026" max="12026" width="16" style="12" customWidth="1"/>
    <col min="12027" max="12028" width="15" style="12" bestFit="1" customWidth="1"/>
    <col min="12029" max="12029" width="16.453125" style="12" bestFit="1" customWidth="1"/>
    <col min="12030" max="12030" width="12.453125" style="12" customWidth="1"/>
    <col min="12031" max="12031" width="17.453125" style="12" bestFit="1" customWidth="1"/>
    <col min="12032" max="12033" width="18.1796875" style="12" bestFit="1" customWidth="1"/>
    <col min="12034" max="12034" width="12.81640625" style="12" bestFit="1" customWidth="1"/>
    <col min="12035" max="12036" width="16.453125" style="12" bestFit="1" customWidth="1"/>
    <col min="12037" max="12038" width="13.1796875" style="12" bestFit="1" customWidth="1"/>
    <col min="12039" max="12039" width="15.453125" style="12" bestFit="1" customWidth="1"/>
    <col min="12040" max="12040" width="13.6328125" style="12" bestFit="1" customWidth="1"/>
    <col min="12041" max="12043" width="12.36328125" style="12" bestFit="1" customWidth="1"/>
    <col min="12044" max="12044" width="17.453125" style="12" bestFit="1" customWidth="1"/>
    <col min="12045" max="12045" width="12.36328125" style="12" bestFit="1" customWidth="1"/>
    <col min="12046" max="12046" width="13.453125" style="12" bestFit="1" customWidth="1"/>
    <col min="12047" max="12280" width="9.1796875" style="12"/>
    <col min="12281" max="12281" width="33.6328125" style="12" customWidth="1"/>
    <col min="12282" max="12282" width="16" style="12" customWidth="1"/>
    <col min="12283" max="12284" width="15" style="12" bestFit="1" customWidth="1"/>
    <col min="12285" max="12285" width="16.453125" style="12" bestFit="1" customWidth="1"/>
    <col min="12286" max="12286" width="12.453125" style="12" customWidth="1"/>
    <col min="12287" max="12287" width="17.453125" style="12" bestFit="1" customWidth="1"/>
    <col min="12288" max="12289" width="18.1796875" style="12" bestFit="1" customWidth="1"/>
    <col min="12290" max="12290" width="12.81640625" style="12" bestFit="1" customWidth="1"/>
    <col min="12291" max="12292" width="16.453125" style="12" bestFit="1" customWidth="1"/>
    <col min="12293" max="12294" width="13.1796875" style="12" bestFit="1" customWidth="1"/>
    <col min="12295" max="12295" width="15.453125" style="12" bestFit="1" customWidth="1"/>
    <col min="12296" max="12296" width="13.6328125" style="12" bestFit="1" customWidth="1"/>
    <col min="12297" max="12299" width="12.36328125" style="12" bestFit="1" customWidth="1"/>
    <col min="12300" max="12300" width="17.453125" style="12" bestFit="1" customWidth="1"/>
    <col min="12301" max="12301" width="12.36328125" style="12" bestFit="1" customWidth="1"/>
    <col min="12302" max="12302" width="13.453125" style="12" bestFit="1" customWidth="1"/>
    <col min="12303" max="12536" width="9.1796875" style="12"/>
    <col min="12537" max="12537" width="33.6328125" style="12" customWidth="1"/>
    <col min="12538" max="12538" width="16" style="12" customWidth="1"/>
    <col min="12539" max="12540" width="15" style="12" bestFit="1" customWidth="1"/>
    <col min="12541" max="12541" width="16.453125" style="12" bestFit="1" customWidth="1"/>
    <col min="12542" max="12542" width="12.453125" style="12" customWidth="1"/>
    <col min="12543" max="12543" width="17.453125" style="12" bestFit="1" customWidth="1"/>
    <col min="12544" max="12545" width="18.1796875" style="12" bestFit="1" customWidth="1"/>
    <col min="12546" max="12546" width="12.81640625" style="12" bestFit="1" customWidth="1"/>
    <col min="12547" max="12548" width="16.453125" style="12" bestFit="1" customWidth="1"/>
    <col min="12549" max="12550" width="13.1796875" style="12" bestFit="1" customWidth="1"/>
    <col min="12551" max="12551" width="15.453125" style="12" bestFit="1" customWidth="1"/>
    <col min="12552" max="12552" width="13.6328125" style="12" bestFit="1" customWidth="1"/>
    <col min="12553" max="12555" width="12.36328125" style="12" bestFit="1" customWidth="1"/>
    <col min="12556" max="12556" width="17.453125" style="12" bestFit="1" customWidth="1"/>
    <col min="12557" max="12557" width="12.36328125" style="12" bestFit="1" customWidth="1"/>
    <col min="12558" max="12558" width="13.453125" style="12" bestFit="1" customWidth="1"/>
    <col min="12559" max="12792" width="9.1796875" style="12"/>
    <col min="12793" max="12793" width="33.6328125" style="12" customWidth="1"/>
    <col min="12794" max="12794" width="16" style="12" customWidth="1"/>
    <col min="12795" max="12796" width="15" style="12" bestFit="1" customWidth="1"/>
    <col min="12797" max="12797" width="16.453125" style="12" bestFit="1" customWidth="1"/>
    <col min="12798" max="12798" width="12.453125" style="12" customWidth="1"/>
    <col min="12799" max="12799" width="17.453125" style="12" bestFit="1" customWidth="1"/>
    <col min="12800" max="12801" width="18.1796875" style="12" bestFit="1" customWidth="1"/>
    <col min="12802" max="12802" width="12.81640625" style="12" bestFit="1" customWidth="1"/>
    <col min="12803" max="12804" width="16.453125" style="12" bestFit="1" customWidth="1"/>
    <col min="12805" max="12806" width="13.1796875" style="12" bestFit="1" customWidth="1"/>
    <col min="12807" max="12807" width="15.453125" style="12" bestFit="1" customWidth="1"/>
    <col min="12808" max="12808" width="13.6328125" style="12" bestFit="1" customWidth="1"/>
    <col min="12809" max="12811" width="12.36328125" style="12" bestFit="1" customWidth="1"/>
    <col min="12812" max="12812" width="17.453125" style="12" bestFit="1" customWidth="1"/>
    <col min="12813" max="12813" width="12.36328125" style="12" bestFit="1" customWidth="1"/>
    <col min="12814" max="12814" width="13.453125" style="12" bestFit="1" customWidth="1"/>
    <col min="12815" max="13048" width="9.1796875" style="12"/>
    <col min="13049" max="13049" width="33.6328125" style="12" customWidth="1"/>
    <col min="13050" max="13050" width="16" style="12" customWidth="1"/>
    <col min="13051" max="13052" width="15" style="12" bestFit="1" customWidth="1"/>
    <col min="13053" max="13053" width="16.453125" style="12" bestFit="1" customWidth="1"/>
    <col min="13054" max="13054" width="12.453125" style="12" customWidth="1"/>
    <col min="13055" max="13055" width="17.453125" style="12" bestFit="1" customWidth="1"/>
    <col min="13056" max="13057" width="18.1796875" style="12" bestFit="1" customWidth="1"/>
    <col min="13058" max="13058" width="12.81640625" style="12" bestFit="1" customWidth="1"/>
    <col min="13059" max="13060" width="16.453125" style="12" bestFit="1" customWidth="1"/>
    <col min="13061" max="13062" width="13.1796875" style="12" bestFit="1" customWidth="1"/>
    <col min="13063" max="13063" width="15.453125" style="12" bestFit="1" customWidth="1"/>
    <col min="13064" max="13064" width="13.6328125" style="12" bestFit="1" customWidth="1"/>
    <col min="13065" max="13067" width="12.36328125" style="12" bestFit="1" customWidth="1"/>
    <col min="13068" max="13068" width="17.453125" style="12" bestFit="1" customWidth="1"/>
    <col min="13069" max="13069" width="12.36328125" style="12" bestFit="1" customWidth="1"/>
    <col min="13070" max="13070" width="13.453125" style="12" bestFit="1" customWidth="1"/>
    <col min="13071" max="13304" width="9.1796875" style="12"/>
    <col min="13305" max="13305" width="33.6328125" style="12" customWidth="1"/>
    <col min="13306" max="13306" width="16" style="12" customWidth="1"/>
    <col min="13307" max="13308" width="15" style="12" bestFit="1" customWidth="1"/>
    <col min="13309" max="13309" width="16.453125" style="12" bestFit="1" customWidth="1"/>
    <col min="13310" max="13310" width="12.453125" style="12" customWidth="1"/>
    <col min="13311" max="13311" width="17.453125" style="12" bestFit="1" customWidth="1"/>
    <col min="13312" max="13313" width="18.1796875" style="12" bestFit="1" customWidth="1"/>
    <col min="13314" max="13314" width="12.81640625" style="12" bestFit="1" customWidth="1"/>
    <col min="13315" max="13316" width="16.453125" style="12" bestFit="1" customWidth="1"/>
    <col min="13317" max="13318" width="13.1796875" style="12" bestFit="1" customWidth="1"/>
    <col min="13319" max="13319" width="15.453125" style="12" bestFit="1" customWidth="1"/>
    <col min="13320" max="13320" width="13.6328125" style="12" bestFit="1" customWidth="1"/>
    <col min="13321" max="13323" width="12.36328125" style="12" bestFit="1" customWidth="1"/>
    <col min="13324" max="13324" width="17.453125" style="12" bestFit="1" customWidth="1"/>
    <col min="13325" max="13325" width="12.36328125" style="12" bestFit="1" customWidth="1"/>
    <col min="13326" max="13326" width="13.453125" style="12" bestFit="1" customWidth="1"/>
    <col min="13327" max="13560" width="9.1796875" style="12"/>
    <col min="13561" max="13561" width="33.6328125" style="12" customWidth="1"/>
    <col min="13562" max="13562" width="16" style="12" customWidth="1"/>
    <col min="13563" max="13564" width="15" style="12" bestFit="1" customWidth="1"/>
    <col min="13565" max="13565" width="16.453125" style="12" bestFit="1" customWidth="1"/>
    <col min="13566" max="13566" width="12.453125" style="12" customWidth="1"/>
    <col min="13567" max="13567" width="17.453125" style="12" bestFit="1" customWidth="1"/>
    <col min="13568" max="13569" width="18.1796875" style="12" bestFit="1" customWidth="1"/>
    <col min="13570" max="13570" width="12.81640625" style="12" bestFit="1" customWidth="1"/>
    <col min="13571" max="13572" width="16.453125" style="12" bestFit="1" customWidth="1"/>
    <col min="13573" max="13574" width="13.1796875" style="12" bestFit="1" customWidth="1"/>
    <col min="13575" max="13575" width="15.453125" style="12" bestFit="1" customWidth="1"/>
    <col min="13576" max="13576" width="13.6328125" style="12" bestFit="1" customWidth="1"/>
    <col min="13577" max="13579" width="12.36328125" style="12" bestFit="1" customWidth="1"/>
    <col min="13580" max="13580" width="17.453125" style="12" bestFit="1" customWidth="1"/>
    <col min="13581" max="13581" width="12.36328125" style="12" bestFit="1" customWidth="1"/>
    <col min="13582" max="13582" width="13.453125" style="12" bestFit="1" customWidth="1"/>
    <col min="13583" max="13816" width="9.1796875" style="12"/>
    <col min="13817" max="13817" width="33.6328125" style="12" customWidth="1"/>
    <col min="13818" max="13818" width="16" style="12" customWidth="1"/>
    <col min="13819" max="13820" width="15" style="12" bestFit="1" customWidth="1"/>
    <col min="13821" max="13821" width="16.453125" style="12" bestFit="1" customWidth="1"/>
    <col min="13822" max="13822" width="12.453125" style="12" customWidth="1"/>
    <col min="13823" max="13823" width="17.453125" style="12" bestFit="1" customWidth="1"/>
    <col min="13824" max="13825" width="18.1796875" style="12" bestFit="1" customWidth="1"/>
    <col min="13826" max="13826" width="12.81640625" style="12" bestFit="1" customWidth="1"/>
    <col min="13827" max="13828" width="16.453125" style="12" bestFit="1" customWidth="1"/>
    <col min="13829" max="13830" width="13.1796875" style="12" bestFit="1" customWidth="1"/>
    <col min="13831" max="13831" width="15.453125" style="12" bestFit="1" customWidth="1"/>
    <col min="13832" max="13832" width="13.6328125" style="12" bestFit="1" customWidth="1"/>
    <col min="13833" max="13835" width="12.36328125" style="12" bestFit="1" customWidth="1"/>
    <col min="13836" max="13836" width="17.453125" style="12" bestFit="1" customWidth="1"/>
    <col min="13837" max="13837" width="12.36328125" style="12" bestFit="1" customWidth="1"/>
    <col min="13838" max="13838" width="13.453125" style="12" bestFit="1" customWidth="1"/>
    <col min="13839" max="14072" width="9.1796875" style="12"/>
    <col min="14073" max="14073" width="33.6328125" style="12" customWidth="1"/>
    <col min="14074" max="14074" width="16" style="12" customWidth="1"/>
    <col min="14075" max="14076" width="15" style="12" bestFit="1" customWidth="1"/>
    <col min="14077" max="14077" width="16.453125" style="12" bestFit="1" customWidth="1"/>
    <col min="14078" max="14078" width="12.453125" style="12" customWidth="1"/>
    <col min="14079" max="14079" width="17.453125" style="12" bestFit="1" customWidth="1"/>
    <col min="14080" max="14081" width="18.1796875" style="12" bestFit="1" customWidth="1"/>
    <col min="14082" max="14082" width="12.81640625" style="12" bestFit="1" customWidth="1"/>
    <col min="14083" max="14084" width="16.453125" style="12" bestFit="1" customWidth="1"/>
    <col min="14085" max="14086" width="13.1796875" style="12" bestFit="1" customWidth="1"/>
    <col min="14087" max="14087" width="15.453125" style="12" bestFit="1" customWidth="1"/>
    <col min="14088" max="14088" width="13.6328125" style="12" bestFit="1" customWidth="1"/>
    <col min="14089" max="14091" width="12.36328125" style="12" bestFit="1" customWidth="1"/>
    <col min="14092" max="14092" width="17.453125" style="12" bestFit="1" customWidth="1"/>
    <col min="14093" max="14093" width="12.36328125" style="12" bestFit="1" customWidth="1"/>
    <col min="14094" max="14094" width="13.453125" style="12" bestFit="1" customWidth="1"/>
    <col min="14095" max="14328" width="9.1796875" style="12"/>
    <col min="14329" max="14329" width="33.6328125" style="12" customWidth="1"/>
    <col min="14330" max="14330" width="16" style="12" customWidth="1"/>
    <col min="14331" max="14332" width="15" style="12" bestFit="1" customWidth="1"/>
    <col min="14333" max="14333" width="16.453125" style="12" bestFit="1" customWidth="1"/>
    <col min="14334" max="14334" width="12.453125" style="12" customWidth="1"/>
    <col min="14335" max="14335" width="17.453125" style="12" bestFit="1" customWidth="1"/>
    <col min="14336" max="14337" width="18.1796875" style="12" bestFit="1" customWidth="1"/>
    <col min="14338" max="14338" width="12.81640625" style="12" bestFit="1" customWidth="1"/>
    <col min="14339" max="14340" width="16.453125" style="12" bestFit="1" customWidth="1"/>
    <col min="14341" max="14342" width="13.1796875" style="12" bestFit="1" customWidth="1"/>
    <col min="14343" max="14343" width="15.453125" style="12" bestFit="1" customWidth="1"/>
    <col min="14344" max="14344" width="13.6328125" style="12" bestFit="1" customWidth="1"/>
    <col min="14345" max="14347" width="12.36328125" style="12" bestFit="1" customWidth="1"/>
    <col min="14348" max="14348" width="17.453125" style="12" bestFit="1" customWidth="1"/>
    <col min="14349" max="14349" width="12.36328125" style="12" bestFit="1" customWidth="1"/>
    <col min="14350" max="14350" width="13.453125" style="12" bestFit="1" customWidth="1"/>
    <col min="14351" max="14584" width="9.1796875" style="12"/>
    <col min="14585" max="14585" width="33.6328125" style="12" customWidth="1"/>
    <col min="14586" max="14586" width="16" style="12" customWidth="1"/>
    <col min="14587" max="14588" width="15" style="12" bestFit="1" customWidth="1"/>
    <col min="14589" max="14589" width="16.453125" style="12" bestFit="1" customWidth="1"/>
    <col min="14590" max="14590" width="12.453125" style="12" customWidth="1"/>
    <col min="14591" max="14591" width="17.453125" style="12" bestFit="1" customWidth="1"/>
    <col min="14592" max="14593" width="18.1796875" style="12" bestFit="1" customWidth="1"/>
    <col min="14594" max="14594" width="12.81640625" style="12" bestFit="1" customWidth="1"/>
    <col min="14595" max="14596" width="16.453125" style="12" bestFit="1" customWidth="1"/>
    <col min="14597" max="14598" width="13.1796875" style="12" bestFit="1" customWidth="1"/>
    <col min="14599" max="14599" width="15.453125" style="12" bestFit="1" customWidth="1"/>
    <col min="14600" max="14600" width="13.6328125" style="12" bestFit="1" customWidth="1"/>
    <col min="14601" max="14603" width="12.36328125" style="12" bestFit="1" customWidth="1"/>
    <col min="14604" max="14604" width="17.453125" style="12" bestFit="1" customWidth="1"/>
    <col min="14605" max="14605" width="12.36328125" style="12" bestFit="1" customWidth="1"/>
    <col min="14606" max="14606" width="13.453125" style="12" bestFit="1" customWidth="1"/>
    <col min="14607" max="14840" width="9.1796875" style="12"/>
    <col min="14841" max="14841" width="33.6328125" style="12" customWidth="1"/>
    <col min="14842" max="14842" width="16" style="12" customWidth="1"/>
    <col min="14843" max="14844" width="15" style="12" bestFit="1" customWidth="1"/>
    <col min="14845" max="14845" width="16.453125" style="12" bestFit="1" customWidth="1"/>
    <col min="14846" max="14846" width="12.453125" style="12" customWidth="1"/>
    <col min="14847" max="14847" width="17.453125" style="12" bestFit="1" customWidth="1"/>
    <col min="14848" max="14849" width="18.1796875" style="12" bestFit="1" customWidth="1"/>
    <col min="14850" max="14850" width="12.81640625" style="12" bestFit="1" customWidth="1"/>
    <col min="14851" max="14852" width="16.453125" style="12" bestFit="1" customWidth="1"/>
    <col min="14853" max="14854" width="13.1796875" style="12" bestFit="1" customWidth="1"/>
    <col min="14855" max="14855" width="15.453125" style="12" bestFit="1" customWidth="1"/>
    <col min="14856" max="14856" width="13.6328125" style="12" bestFit="1" customWidth="1"/>
    <col min="14857" max="14859" width="12.36328125" style="12" bestFit="1" customWidth="1"/>
    <col min="14860" max="14860" width="17.453125" style="12" bestFit="1" customWidth="1"/>
    <col min="14861" max="14861" width="12.36328125" style="12" bestFit="1" customWidth="1"/>
    <col min="14862" max="14862" width="13.453125" style="12" bestFit="1" customWidth="1"/>
    <col min="14863" max="15096" width="9.1796875" style="12"/>
    <col min="15097" max="15097" width="33.6328125" style="12" customWidth="1"/>
    <col min="15098" max="15098" width="16" style="12" customWidth="1"/>
    <col min="15099" max="15100" width="15" style="12" bestFit="1" customWidth="1"/>
    <col min="15101" max="15101" width="16.453125" style="12" bestFit="1" customWidth="1"/>
    <col min="15102" max="15102" width="12.453125" style="12" customWidth="1"/>
    <col min="15103" max="15103" width="17.453125" style="12" bestFit="1" customWidth="1"/>
    <col min="15104" max="15105" width="18.1796875" style="12" bestFit="1" customWidth="1"/>
    <col min="15106" max="15106" width="12.81640625" style="12" bestFit="1" customWidth="1"/>
    <col min="15107" max="15108" width="16.453125" style="12" bestFit="1" customWidth="1"/>
    <col min="15109" max="15110" width="13.1796875" style="12" bestFit="1" customWidth="1"/>
    <col min="15111" max="15111" width="15.453125" style="12" bestFit="1" customWidth="1"/>
    <col min="15112" max="15112" width="13.6328125" style="12" bestFit="1" customWidth="1"/>
    <col min="15113" max="15115" width="12.36328125" style="12" bestFit="1" customWidth="1"/>
    <col min="15116" max="15116" width="17.453125" style="12" bestFit="1" customWidth="1"/>
    <col min="15117" max="15117" width="12.36328125" style="12" bestFit="1" customWidth="1"/>
    <col min="15118" max="15118" width="13.453125" style="12" bestFit="1" customWidth="1"/>
    <col min="15119" max="15352" width="9.1796875" style="12"/>
    <col min="15353" max="15353" width="33.6328125" style="12" customWidth="1"/>
    <col min="15354" max="15354" width="16" style="12" customWidth="1"/>
    <col min="15355" max="15356" width="15" style="12" bestFit="1" customWidth="1"/>
    <col min="15357" max="15357" width="16.453125" style="12" bestFit="1" customWidth="1"/>
    <col min="15358" max="15358" width="12.453125" style="12" customWidth="1"/>
    <col min="15359" max="15359" width="17.453125" style="12" bestFit="1" customWidth="1"/>
    <col min="15360" max="15361" width="18.1796875" style="12" bestFit="1" customWidth="1"/>
    <col min="15362" max="15362" width="12.81640625" style="12" bestFit="1" customWidth="1"/>
    <col min="15363" max="15364" width="16.453125" style="12" bestFit="1" customWidth="1"/>
    <col min="15365" max="15366" width="13.1796875" style="12" bestFit="1" customWidth="1"/>
    <col min="15367" max="15367" width="15.453125" style="12" bestFit="1" customWidth="1"/>
    <col min="15368" max="15368" width="13.6328125" style="12" bestFit="1" customWidth="1"/>
    <col min="15369" max="15371" width="12.36328125" style="12" bestFit="1" customWidth="1"/>
    <col min="15372" max="15372" width="17.453125" style="12" bestFit="1" customWidth="1"/>
    <col min="15373" max="15373" width="12.36328125" style="12" bestFit="1" customWidth="1"/>
    <col min="15374" max="15374" width="13.453125" style="12" bestFit="1" customWidth="1"/>
    <col min="15375" max="15608" width="9.1796875" style="12"/>
    <col min="15609" max="15609" width="33.6328125" style="12" customWidth="1"/>
    <col min="15610" max="15610" width="16" style="12" customWidth="1"/>
    <col min="15611" max="15612" width="15" style="12" bestFit="1" customWidth="1"/>
    <col min="15613" max="15613" width="16.453125" style="12" bestFit="1" customWidth="1"/>
    <col min="15614" max="15614" width="12.453125" style="12" customWidth="1"/>
    <col min="15615" max="15615" width="17.453125" style="12" bestFit="1" customWidth="1"/>
    <col min="15616" max="15617" width="18.1796875" style="12" bestFit="1" customWidth="1"/>
    <col min="15618" max="15618" width="12.81640625" style="12" bestFit="1" customWidth="1"/>
    <col min="15619" max="15620" width="16.453125" style="12" bestFit="1" customWidth="1"/>
    <col min="15621" max="15622" width="13.1796875" style="12" bestFit="1" customWidth="1"/>
    <col min="15623" max="15623" width="15.453125" style="12" bestFit="1" customWidth="1"/>
    <col min="15624" max="15624" width="13.6328125" style="12" bestFit="1" customWidth="1"/>
    <col min="15625" max="15627" width="12.36328125" style="12" bestFit="1" customWidth="1"/>
    <col min="15628" max="15628" width="17.453125" style="12" bestFit="1" customWidth="1"/>
    <col min="15629" max="15629" width="12.36328125" style="12" bestFit="1" customWidth="1"/>
    <col min="15630" max="15630" width="13.453125" style="12" bestFit="1" customWidth="1"/>
    <col min="15631" max="15864" width="9.1796875" style="12"/>
    <col min="15865" max="15865" width="33.6328125" style="12" customWidth="1"/>
    <col min="15866" max="15866" width="16" style="12" customWidth="1"/>
    <col min="15867" max="15868" width="15" style="12" bestFit="1" customWidth="1"/>
    <col min="15869" max="15869" width="16.453125" style="12" bestFit="1" customWidth="1"/>
    <col min="15870" max="15870" width="12.453125" style="12" customWidth="1"/>
    <col min="15871" max="15871" width="17.453125" style="12" bestFit="1" customWidth="1"/>
    <col min="15872" max="15873" width="18.1796875" style="12" bestFit="1" customWidth="1"/>
    <col min="15874" max="15874" width="12.81640625" style="12" bestFit="1" customWidth="1"/>
    <col min="15875" max="15876" width="16.453125" style="12" bestFit="1" customWidth="1"/>
    <col min="15877" max="15878" width="13.1796875" style="12" bestFit="1" customWidth="1"/>
    <col min="15879" max="15879" width="15.453125" style="12" bestFit="1" customWidth="1"/>
    <col min="15880" max="15880" width="13.6328125" style="12" bestFit="1" customWidth="1"/>
    <col min="15881" max="15883" width="12.36328125" style="12" bestFit="1" customWidth="1"/>
    <col min="15884" max="15884" width="17.453125" style="12" bestFit="1" customWidth="1"/>
    <col min="15885" max="15885" width="12.36328125" style="12" bestFit="1" customWidth="1"/>
    <col min="15886" max="15886" width="13.453125" style="12" bestFit="1" customWidth="1"/>
    <col min="15887" max="16120" width="9.1796875" style="12"/>
    <col min="16121" max="16121" width="33.6328125" style="12" customWidth="1"/>
    <col min="16122" max="16122" width="16" style="12" customWidth="1"/>
    <col min="16123" max="16124" width="15" style="12" bestFit="1" customWidth="1"/>
    <col min="16125" max="16125" width="16.453125" style="12" bestFit="1" customWidth="1"/>
    <col min="16126" max="16126" width="12.453125" style="12" customWidth="1"/>
    <col min="16127" max="16127" width="17.453125" style="12" bestFit="1" customWidth="1"/>
    <col min="16128" max="16129" width="18.1796875" style="12" bestFit="1" customWidth="1"/>
    <col min="16130" max="16130" width="12.81640625" style="12" bestFit="1" customWidth="1"/>
    <col min="16131" max="16132" width="16.453125" style="12" bestFit="1" customWidth="1"/>
    <col min="16133" max="16134" width="13.1796875" style="12" bestFit="1" customWidth="1"/>
    <col min="16135" max="16135" width="15.453125" style="12" bestFit="1" customWidth="1"/>
    <col min="16136" max="16136" width="13.6328125" style="12" bestFit="1" customWidth="1"/>
    <col min="16137" max="16139" width="12.36328125" style="12" bestFit="1" customWidth="1"/>
    <col min="16140" max="16140" width="17.453125" style="12" bestFit="1" customWidth="1"/>
    <col min="16141" max="16141" width="12.36328125" style="12" bestFit="1" customWidth="1"/>
    <col min="16142" max="16142" width="13.453125" style="12" bestFit="1" customWidth="1"/>
    <col min="16143" max="16384" width="9.1796875" style="12"/>
  </cols>
  <sheetData>
    <row r="1" spans="1:26" ht="14.5">
      <c r="A1" s="30" t="s">
        <v>21</v>
      </c>
      <c r="B1" s="30"/>
      <c r="C1" s="30"/>
      <c r="D1" s="30"/>
      <c r="E1" s="30"/>
      <c r="F1" s="30"/>
      <c r="G1" s="115"/>
      <c r="H1" s="115"/>
      <c r="I1" s="115"/>
      <c r="J1" s="115"/>
      <c r="K1" s="115"/>
      <c r="L1" s="115"/>
      <c r="M1" s="115"/>
    </row>
    <row r="2" spans="1:26" s="31" customFormat="1" ht="21">
      <c r="A2" s="392" t="s">
        <v>22</v>
      </c>
      <c r="B2" s="2" t="s">
        <v>23</v>
      </c>
      <c r="C2" s="392" t="s">
        <v>24</v>
      </c>
      <c r="D2" s="392"/>
      <c r="E2" s="11" t="s">
        <v>23</v>
      </c>
      <c r="F2" s="2" t="s">
        <v>25</v>
      </c>
      <c r="G2" s="394" t="s">
        <v>72</v>
      </c>
      <c r="H2" s="395"/>
      <c r="I2" s="395"/>
      <c r="J2" s="396"/>
      <c r="K2" s="397" t="s">
        <v>73</v>
      </c>
      <c r="L2" s="398"/>
      <c r="M2" s="393" t="s">
        <v>8</v>
      </c>
    </row>
    <row r="3" spans="1:26" s="31" customFormat="1" ht="31.5">
      <c r="A3" s="392"/>
      <c r="B3" s="3">
        <v>44651</v>
      </c>
      <c r="C3" s="2" t="s">
        <v>26</v>
      </c>
      <c r="D3" s="2" t="s">
        <v>13</v>
      </c>
      <c r="E3" s="3">
        <v>44561</v>
      </c>
      <c r="F3" s="2" t="s">
        <v>27</v>
      </c>
      <c r="G3" s="116" t="s">
        <v>44</v>
      </c>
      <c r="H3" s="116" t="s">
        <v>45</v>
      </c>
      <c r="I3" s="116" t="s">
        <v>46</v>
      </c>
      <c r="J3" s="116" t="s">
        <v>126</v>
      </c>
      <c r="K3" s="117" t="s">
        <v>74</v>
      </c>
      <c r="L3" s="117" t="s">
        <v>75</v>
      </c>
      <c r="M3" s="393"/>
    </row>
    <row r="4" spans="1:26" s="32" customFormat="1" ht="10.25" customHeight="1">
      <c r="A4" s="29" t="s">
        <v>2</v>
      </c>
      <c r="B4" s="166">
        <f>+VLOOKUP(A4,Clasificación!D:G,4,FALSE)</f>
        <v>0</v>
      </c>
      <c r="C4" s="167"/>
      <c r="D4" s="167"/>
      <c r="E4" s="168">
        <f>+VLOOKUP(A4,Clasificación!D:H,5,FALSE)</f>
        <v>0</v>
      </c>
      <c r="F4" s="168">
        <f>+B4+C4-D4-E4</f>
        <v>0</v>
      </c>
      <c r="G4" s="168">
        <v>0</v>
      </c>
      <c r="H4" s="168">
        <v>0</v>
      </c>
      <c r="I4" s="168">
        <v>0</v>
      </c>
      <c r="J4" s="168">
        <v>0</v>
      </c>
      <c r="K4" s="168">
        <v>0</v>
      </c>
      <c r="L4" s="168">
        <v>0</v>
      </c>
      <c r="M4" s="168"/>
    </row>
    <row r="5" spans="1:26" s="32" customFormat="1" ht="10.25" customHeight="1">
      <c r="A5" s="33" t="s">
        <v>121</v>
      </c>
      <c r="B5" s="166">
        <f>+VLOOKUP(A5,Clasificación!D:G,4,FALSE)</f>
        <v>0</v>
      </c>
      <c r="C5" s="167"/>
      <c r="D5" s="167"/>
      <c r="E5" s="168">
        <f>+VLOOKUP(A5,Clasificación!D:H,5,FALSE)</f>
        <v>0</v>
      </c>
      <c r="F5" s="168">
        <f t="shared" ref="F5:F58" si="0">+B5+C5-D5-E5</f>
        <v>0</v>
      </c>
      <c r="G5" s="168">
        <v>0</v>
      </c>
      <c r="H5" s="168">
        <v>0</v>
      </c>
      <c r="I5" s="168">
        <v>0</v>
      </c>
      <c r="J5" s="168">
        <v>0</v>
      </c>
      <c r="K5" s="168">
        <v>0</v>
      </c>
      <c r="L5" s="168">
        <v>0</v>
      </c>
      <c r="M5" s="167"/>
    </row>
    <row r="6" spans="1:26" s="32" customFormat="1" ht="10.25" customHeight="1">
      <c r="A6" s="33" t="s">
        <v>121</v>
      </c>
      <c r="B6" s="166">
        <f>+VLOOKUP(A6,Clasificación!D:G,4,FALSE)</f>
        <v>0</v>
      </c>
      <c r="C6" s="167"/>
      <c r="D6" s="167"/>
      <c r="E6" s="168">
        <f>+VLOOKUP(A6,Clasificación!D:H,5,FALSE)</f>
        <v>0</v>
      </c>
      <c r="F6" s="168">
        <f t="shared" si="0"/>
        <v>0</v>
      </c>
      <c r="G6" s="168">
        <v>0</v>
      </c>
      <c r="H6" s="168">
        <v>0</v>
      </c>
      <c r="I6" s="168">
        <v>0</v>
      </c>
      <c r="J6" s="168">
        <v>0</v>
      </c>
      <c r="K6" s="168">
        <v>0</v>
      </c>
      <c r="L6" s="168">
        <v>0</v>
      </c>
      <c r="M6" s="166">
        <f>SUM(F6:L6)</f>
        <v>0</v>
      </c>
      <c r="N6" s="34"/>
      <c r="O6" s="34"/>
      <c r="P6" s="34"/>
      <c r="Q6" s="34"/>
      <c r="R6" s="34"/>
      <c r="S6" s="34"/>
      <c r="T6" s="34"/>
      <c r="U6" s="34"/>
      <c r="V6" s="34"/>
      <c r="W6" s="34"/>
      <c r="X6" s="34"/>
      <c r="Y6" s="34"/>
      <c r="Z6" s="34"/>
    </row>
    <row r="7" spans="1:26" s="32" customFormat="1" ht="10.25" customHeight="1">
      <c r="A7" s="33" t="s">
        <v>147</v>
      </c>
      <c r="B7" s="166">
        <f>+VLOOKUP(A7,Clasificación!D:G,4,FALSE)</f>
        <v>0</v>
      </c>
      <c r="C7" s="167"/>
      <c r="D7" s="167"/>
      <c r="E7" s="168">
        <f>+VLOOKUP(A7,Clasificación!D:H,5,FALSE)</f>
        <v>0</v>
      </c>
      <c r="F7" s="168">
        <f t="shared" si="0"/>
        <v>0</v>
      </c>
      <c r="G7" s="168">
        <v>0</v>
      </c>
      <c r="H7" s="168">
        <v>0</v>
      </c>
      <c r="I7" s="168">
        <v>0</v>
      </c>
      <c r="J7" s="168">
        <v>0</v>
      </c>
      <c r="K7" s="168">
        <v>0</v>
      </c>
      <c r="L7" s="168">
        <v>0</v>
      </c>
      <c r="M7" s="166">
        <f t="shared" ref="M7:M24" si="1">SUM(F7:L7)</f>
        <v>0</v>
      </c>
      <c r="N7" s="34"/>
      <c r="O7" s="34"/>
      <c r="P7" s="34"/>
      <c r="Q7" s="34"/>
      <c r="R7" s="34"/>
      <c r="S7" s="34"/>
      <c r="T7" s="34"/>
      <c r="U7" s="34"/>
      <c r="V7" s="34"/>
      <c r="W7" s="34"/>
      <c r="X7" s="34"/>
      <c r="Y7" s="34"/>
      <c r="Z7" s="34"/>
    </row>
    <row r="8" spans="1:26" s="36" customFormat="1" ht="10.25" customHeight="1">
      <c r="A8" s="33" t="s">
        <v>148</v>
      </c>
      <c r="B8" s="166">
        <f>+VLOOKUP(A8,Clasificación!D:G,4,FALSE)</f>
        <v>228666361.58000001</v>
      </c>
      <c r="C8" s="167"/>
      <c r="D8" s="167"/>
      <c r="E8" s="168">
        <f>+VLOOKUP(A8,Clasificación!D:H,5,FALSE)</f>
        <v>0</v>
      </c>
      <c r="F8" s="168">
        <f t="shared" si="0"/>
        <v>228666361.58000001</v>
      </c>
      <c r="G8" s="168">
        <v>0</v>
      </c>
      <c r="H8" s="168">
        <v>0</v>
      </c>
      <c r="I8" s="168">
        <v>0</v>
      </c>
      <c r="J8" s="168">
        <v>0</v>
      </c>
      <c r="K8" s="168">
        <v>0</v>
      </c>
      <c r="L8" s="168">
        <v>0</v>
      </c>
      <c r="M8" s="166">
        <f t="shared" si="1"/>
        <v>228666361.58000001</v>
      </c>
      <c r="N8" s="35"/>
      <c r="O8" s="35"/>
      <c r="P8" s="35"/>
      <c r="Q8" s="35"/>
      <c r="R8" s="35"/>
      <c r="S8" s="35"/>
      <c r="T8" s="35"/>
      <c r="U8" s="35"/>
      <c r="V8" s="35"/>
      <c r="W8" s="35"/>
      <c r="X8" s="35"/>
      <c r="Y8" s="35"/>
      <c r="Z8" s="35"/>
    </row>
    <row r="9" spans="1:26" s="32" customFormat="1" ht="10.25" customHeight="1">
      <c r="A9" s="33" t="s">
        <v>94</v>
      </c>
      <c r="B9" s="166">
        <f>+VLOOKUP(A9,Clasificación!D:G,4,FALSE)</f>
        <v>0</v>
      </c>
      <c r="C9" s="167"/>
      <c r="D9" s="167"/>
      <c r="E9" s="168">
        <f>+VLOOKUP(A9,Clasificación!D:H,5,FALSE)</f>
        <v>0</v>
      </c>
      <c r="F9" s="168">
        <f t="shared" si="0"/>
        <v>0</v>
      </c>
      <c r="G9" s="168">
        <v>0</v>
      </c>
      <c r="H9" s="168">
        <v>0</v>
      </c>
      <c r="I9" s="168">
        <v>0</v>
      </c>
      <c r="J9" s="168">
        <v>0</v>
      </c>
      <c r="K9" s="168">
        <v>0</v>
      </c>
      <c r="L9" s="168">
        <v>0</v>
      </c>
      <c r="M9" s="166">
        <f t="shared" si="1"/>
        <v>0</v>
      </c>
      <c r="N9" s="34"/>
      <c r="O9" s="34"/>
      <c r="P9" s="34"/>
      <c r="Q9" s="34"/>
      <c r="R9" s="34"/>
      <c r="S9" s="34"/>
      <c r="T9" s="34"/>
      <c r="U9" s="34"/>
      <c r="V9" s="34"/>
      <c r="W9" s="34"/>
      <c r="X9" s="34"/>
      <c r="Y9" s="34"/>
      <c r="Z9" s="34"/>
    </row>
    <row r="10" spans="1:26" s="32" customFormat="1" ht="10.25" customHeight="1">
      <c r="A10" s="33" t="s">
        <v>94</v>
      </c>
      <c r="B10" s="166">
        <f>+VLOOKUP(A10,Clasificación!D:G,4,FALSE)</f>
        <v>0</v>
      </c>
      <c r="C10" s="167"/>
      <c r="D10" s="167"/>
      <c r="E10" s="168">
        <f>+VLOOKUP(A10,Clasificación!D:H,5,FALSE)</f>
        <v>0</v>
      </c>
      <c r="F10" s="168">
        <f t="shared" si="0"/>
        <v>0</v>
      </c>
      <c r="G10" s="168">
        <v>0</v>
      </c>
      <c r="H10" s="168">
        <v>0</v>
      </c>
      <c r="I10" s="168">
        <v>0</v>
      </c>
      <c r="J10" s="168">
        <v>0</v>
      </c>
      <c r="K10" s="168">
        <v>0</v>
      </c>
      <c r="L10" s="168">
        <v>0</v>
      </c>
      <c r="M10" s="166">
        <f t="shared" si="1"/>
        <v>0</v>
      </c>
      <c r="N10" s="34"/>
      <c r="O10" s="34"/>
      <c r="P10" s="34"/>
      <c r="Q10" s="34"/>
      <c r="R10" s="34"/>
      <c r="S10" s="34"/>
      <c r="T10" s="34"/>
      <c r="U10" s="34"/>
      <c r="V10" s="34"/>
      <c r="W10" s="34"/>
      <c r="X10" s="34"/>
      <c r="Y10" s="34"/>
      <c r="Z10" s="34"/>
    </row>
    <row r="11" spans="1:26" s="32" customFormat="1" ht="10.25" customHeight="1">
      <c r="A11" s="37" t="s">
        <v>180</v>
      </c>
      <c r="B11" s="166">
        <f>+VLOOKUP(A11,Clasificación!D:G,4,FALSE)</f>
        <v>0</v>
      </c>
      <c r="C11" s="167"/>
      <c r="D11" s="167"/>
      <c r="E11" s="168">
        <f>+VLOOKUP(A11,Clasificación!D:H,5,FALSE)</f>
        <v>0</v>
      </c>
      <c r="F11" s="168">
        <f t="shared" si="0"/>
        <v>0</v>
      </c>
      <c r="G11" s="168">
        <f>-F11</f>
        <v>0</v>
      </c>
      <c r="H11" s="168">
        <v>0</v>
      </c>
      <c r="I11" s="168">
        <v>0</v>
      </c>
      <c r="J11" s="168">
        <v>0</v>
      </c>
      <c r="K11" s="168">
        <v>0</v>
      </c>
      <c r="L11" s="168">
        <v>0</v>
      </c>
      <c r="M11" s="166">
        <f t="shared" si="1"/>
        <v>0</v>
      </c>
      <c r="N11" s="34"/>
      <c r="O11" s="34"/>
      <c r="P11" s="34"/>
      <c r="Q11" s="34"/>
      <c r="R11" s="34"/>
      <c r="S11" s="34"/>
      <c r="T11" s="34"/>
      <c r="U11" s="34"/>
      <c r="V11" s="34"/>
      <c r="W11" s="34"/>
      <c r="X11" s="34"/>
      <c r="Y11" s="34"/>
      <c r="Z11" s="34"/>
    </row>
    <row r="12" spans="1:26" s="32" customFormat="1" ht="10.25" customHeight="1">
      <c r="A12" s="37" t="s">
        <v>181</v>
      </c>
      <c r="B12" s="166">
        <f>+VLOOKUP(A12,Clasificación!D:G,4,FALSE)</f>
        <v>2037160000</v>
      </c>
      <c r="C12" s="167"/>
      <c r="D12" s="167"/>
      <c r="E12" s="168">
        <f>+VLOOKUP(A12,Clasificación!D:H,5,FALSE)</f>
        <v>0</v>
      </c>
      <c r="F12" s="168">
        <f t="shared" si="0"/>
        <v>2037160000</v>
      </c>
      <c r="G12" s="168">
        <f>-F12</f>
        <v>-2037160000</v>
      </c>
      <c r="H12" s="168">
        <v>0</v>
      </c>
      <c r="I12" s="168">
        <v>0</v>
      </c>
      <c r="J12" s="168">
        <v>0</v>
      </c>
      <c r="K12" s="168">
        <v>0</v>
      </c>
      <c r="L12" s="168">
        <v>0</v>
      </c>
      <c r="M12" s="166">
        <f t="shared" si="1"/>
        <v>0</v>
      </c>
      <c r="N12" s="34"/>
      <c r="O12" s="34"/>
      <c r="P12" s="34"/>
      <c r="Q12" s="34"/>
      <c r="R12" s="34"/>
      <c r="S12" s="34"/>
      <c r="T12" s="34"/>
      <c r="U12" s="34"/>
      <c r="V12" s="34"/>
      <c r="W12" s="34"/>
      <c r="X12" s="34"/>
      <c r="Y12" s="34"/>
      <c r="Z12" s="34"/>
    </row>
    <row r="13" spans="1:26" s="36" customFormat="1" ht="10.25" customHeight="1">
      <c r="A13" s="37" t="s">
        <v>149</v>
      </c>
      <c r="B13" s="166">
        <f>+VLOOKUP(A13,Clasificación!D:G,4,FALSE)</f>
        <v>0</v>
      </c>
      <c r="C13" s="167"/>
      <c r="D13" s="167"/>
      <c r="E13" s="168">
        <f>+VLOOKUP(A13,Clasificación!D:H,5,FALSE)</f>
        <v>0</v>
      </c>
      <c r="F13" s="168">
        <f t="shared" si="0"/>
        <v>0</v>
      </c>
      <c r="G13" s="168">
        <f t="shared" ref="G13:G24" si="2">-F13</f>
        <v>0</v>
      </c>
      <c r="H13" s="168">
        <v>0</v>
      </c>
      <c r="I13" s="168">
        <v>0</v>
      </c>
      <c r="J13" s="168">
        <v>0</v>
      </c>
      <c r="K13" s="168">
        <v>0</v>
      </c>
      <c r="L13" s="168">
        <v>0</v>
      </c>
      <c r="M13" s="166">
        <f t="shared" si="1"/>
        <v>0</v>
      </c>
      <c r="N13" s="35"/>
      <c r="O13" s="35"/>
      <c r="P13" s="35"/>
      <c r="Q13" s="35"/>
      <c r="R13" s="35"/>
      <c r="S13" s="35"/>
      <c r="T13" s="35"/>
      <c r="U13" s="35"/>
      <c r="V13" s="35"/>
      <c r="W13" s="35"/>
      <c r="X13" s="35"/>
      <c r="Y13" s="35"/>
      <c r="Z13" s="35"/>
    </row>
    <row r="14" spans="1:26" s="36" customFormat="1" ht="10.25" customHeight="1">
      <c r="A14" s="37" t="s">
        <v>150</v>
      </c>
      <c r="B14" s="166">
        <f>+VLOOKUP(A14,Clasificación!D:G,4,FALSE)</f>
        <v>5046925735</v>
      </c>
      <c r="C14" s="167"/>
      <c r="D14" s="167"/>
      <c r="E14" s="168">
        <f>+VLOOKUP(A14,Clasificación!D:H,5,FALSE)</f>
        <v>0</v>
      </c>
      <c r="F14" s="168">
        <f t="shared" si="0"/>
        <v>5046925735</v>
      </c>
      <c r="G14" s="168">
        <f t="shared" si="2"/>
        <v>-5046925735</v>
      </c>
      <c r="H14" s="168">
        <v>0</v>
      </c>
      <c r="I14" s="168">
        <v>0</v>
      </c>
      <c r="J14" s="168">
        <v>0</v>
      </c>
      <c r="K14" s="168">
        <v>0</v>
      </c>
      <c r="L14" s="168">
        <v>0</v>
      </c>
      <c r="M14" s="166">
        <f t="shared" si="1"/>
        <v>0</v>
      </c>
      <c r="N14" s="35"/>
      <c r="O14" s="35"/>
      <c r="P14" s="35"/>
      <c r="Q14" s="35"/>
      <c r="R14" s="35"/>
      <c r="S14" s="35"/>
      <c r="T14" s="35"/>
      <c r="U14" s="35"/>
      <c r="V14" s="35"/>
      <c r="W14" s="35"/>
      <c r="X14" s="35"/>
      <c r="Y14" s="35"/>
      <c r="Z14" s="35"/>
    </row>
    <row r="15" spans="1:26" s="36" customFormat="1" ht="10.25" customHeight="1">
      <c r="A15" s="37" t="s">
        <v>182</v>
      </c>
      <c r="B15" s="166">
        <f>+VLOOKUP(A15,Clasificación!D:G,4,FALSE)</f>
        <v>0</v>
      </c>
      <c r="C15" s="167"/>
      <c r="D15" s="167"/>
      <c r="E15" s="168">
        <f>+VLOOKUP(A15,Clasificación!D:H,5,FALSE)</f>
        <v>0</v>
      </c>
      <c r="F15" s="168">
        <f t="shared" si="0"/>
        <v>0</v>
      </c>
      <c r="G15" s="168">
        <f t="shared" si="2"/>
        <v>0</v>
      </c>
      <c r="H15" s="168">
        <v>0</v>
      </c>
      <c r="I15" s="168">
        <v>0</v>
      </c>
      <c r="J15" s="168">
        <v>0</v>
      </c>
      <c r="K15" s="168">
        <v>0</v>
      </c>
      <c r="L15" s="168">
        <v>0</v>
      </c>
      <c r="M15" s="166">
        <f t="shared" si="1"/>
        <v>0</v>
      </c>
      <c r="N15" s="35"/>
      <c r="O15" s="35"/>
      <c r="P15" s="35"/>
      <c r="Q15" s="35"/>
      <c r="R15" s="35"/>
      <c r="S15" s="35"/>
      <c r="T15" s="35"/>
      <c r="U15" s="35"/>
      <c r="V15" s="35"/>
      <c r="W15" s="35"/>
      <c r="X15" s="35"/>
      <c r="Y15" s="35"/>
      <c r="Z15" s="35"/>
    </row>
    <row r="16" spans="1:26" s="36" customFormat="1" ht="10.25" customHeight="1">
      <c r="A16" s="37" t="s">
        <v>185</v>
      </c>
      <c r="B16" s="166">
        <f>+VLOOKUP(A16,Clasificación!D:G,4,FALSE)</f>
        <v>20201224729.82</v>
      </c>
      <c r="C16" s="167"/>
      <c r="D16" s="167"/>
      <c r="E16" s="168">
        <f>+VLOOKUP(A16,Clasificación!D:H,5,FALSE)</f>
        <v>0</v>
      </c>
      <c r="F16" s="168">
        <f t="shared" si="0"/>
        <v>20201224729.82</v>
      </c>
      <c r="G16" s="168">
        <f t="shared" si="2"/>
        <v>-20201224729.82</v>
      </c>
      <c r="H16" s="168">
        <v>0</v>
      </c>
      <c r="I16" s="168">
        <v>0</v>
      </c>
      <c r="J16" s="168">
        <v>0</v>
      </c>
      <c r="K16" s="168">
        <v>0</v>
      </c>
      <c r="L16" s="168">
        <v>0</v>
      </c>
      <c r="M16" s="166">
        <f t="shared" si="1"/>
        <v>0</v>
      </c>
      <c r="N16" s="35"/>
      <c r="O16" s="35"/>
      <c r="P16" s="35"/>
      <c r="Q16" s="35"/>
      <c r="R16" s="35"/>
      <c r="S16" s="35"/>
      <c r="T16" s="35"/>
      <c r="U16" s="35"/>
      <c r="V16" s="35"/>
      <c r="W16" s="35"/>
      <c r="X16" s="35"/>
      <c r="Y16" s="35"/>
      <c r="Z16" s="35"/>
    </row>
    <row r="17" spans="1:26" s="36" customFormat="1" ht="10.25" customHeight="1">
      <c r="A17" s="37" t="s">
        <v>186</v>
      </c>
      <c r="B17" s="166">
        <f>+VLOOKUP(A17,Clasificación!D:G,4,FALSE)</f>
        <v>0</v>
      </c>
      <c r="C17" s="167"/>
      <c r="D17" s="167"/>
      <c r="E17" s="168">
        <f>+VLOOKUP(A17,Clasificación!D:H,5,FALSE)</f>
        <v>0</v>
      </c>
      <c r="F17" s="168">
        <f t="shared" si="0"/>
        <v>0</v>
      </c>
      <c r="G17" s="168">
        <f>-F17</f>
        <v>0</v>
      </c>
      <c r="H17" s="168">
        <v>0</v>
      </c>
      <c r="I17" s="168">
        <v>0</v>
      </c>
      <c r="J17" s="168">
        <v>0</v>
      </c>
      <c r="K17" s="168">
        <v>0</v>
      </c>
      <c r="L17" s="168">
        <v>0</v>
      </c>
      <c r="M17" s="166">
        <f>SUM(F17:L17)</f>
        <v>0</v>
      </c>
      <c r="N17" s="35"/>
      <c r="O17" s="35"/>
      <c r="P17" s="35"/>
      <c r="Q17" s="35"/>
      <c r="R17" s="35"/>
      <c r="S17" s="35"/>
      <c r="T17" s="35"/>
      <c r="U17" s="35"/>
      <c r="V17" s="35"/>
      <c r="W17" s="35"/>
      <c r="X17" s="35"/>
      <c r="Y17" s="35"/>
      <c r="Z17" s="35"/>
    </row>
    <row r="18" spans="1:26" s="36" customFormat="1" ht="10.25" customHeight="1">
      <c r="A18" s="37" t="s">
        <v>189</v>
      </c>
      <c r="B18" s="166">
        <f>+VLOOKUP(A18,Clasificación!D:G,4,FALSE)</f>
        <v>0</v>
      </c>
      <c r="C18" s="167"/>
      <c r="D18" s="167"/>
      <c r="E18" s="168">
        <f>+VLOOKUP(A18,Clasificación!D:H,5,FALSE)</f>
        <v>0</v>
      </c>
      <c r="F18" s="168">
        <f t="shared" si="0"/>
        <v>0</v>
      </c>
      <c r="G18" s="168">
        <f>-F18</f>
        <v>0</v>
      </c>
      <c r="H18" s="168">
        <v>0</v>
      </c>
      <c r="I18" s="168">
        <v>0</v>
      </c>
      <c r="J18" s="168">
        <v>0</v>
      </c>
      <c r="K18" s="168">
        <v>0</v>
      </c>
      <c r="L18" s="168">
        <v>0</v>
      </c>
      <c r="M18" s="166">
        <f>SUM(F18:L18)</f>
        <v>0</v>
      </c>
      <c r="N18" s="35"/>
      <c r="O18" s="35"/>
      <c r="P18" s="35"/>
      <c r="Q18" s="35"/>
      <c r="R18" s="35"/>
      <c r="S18" s="35"/>
      <c r="T18" s="35"/>
      <c r="U18" s="35"/>
      <c r="V18" s="35"/>
      <c r="W18" s="35"/>
      <c r="X18" s="35"/>
      <c r="Y18" s="35"/>
      <c r="Z18" s="35"/>
    </row>
    <row r="19" spans="1:26" s="36" customFormat="1" ht="10.25" customHeight="1">
      <c r="A19" s="37" t="s">
        <v>189</v>
      </c>
      <c r="B19" s="166">
        <f>+VLOOKUP(A19,Clasificación!D:G,4,FALSE)</f>
        <v>0</v>
      </c>
      <c r="C19" s="167"/>
      <c r="D19" s="167"/>
      <c r="E19" s="168">
        <f>+VLOOKUP(A19,Clasificación!D:H,5,FALSE)</f>
        <v>0</v>
      </c>
      <c r="F19" s="168">
        <f t="shared" si="0"/>
        <v>0</v>
      </c>
      <c r="G19" s="168">
        <f>-F19</f>
        <v>0</v>
      </c>
      <c r="H19" s="168">
        <v>0</v>
      </c>
      <c r="I19" s="168">
        <v>0</v>
      </c>
      <c r="J19" s="168">
        <v>0</v>
      </c>
      <c r="K19" s="168">
        <v>0</v>
      </c>
      <c r="L19" s="168">
        <v>0</v>
      </c>
      <c r="M19" s="166">
        <f>SUM(F19:L19)</f>
        <v>0</v>
      </c>
      <c r="N19" s="35"/>
      <c r="O19" s="35"/>
      <c r="P19" s="35"/>
      <c r="Q19" s="35"/>
      <c r="R19" s="35"/>
      <c r="S19" s="35"/>
      <c r="T19" s="35"/>
      <c r="U19" s="35"/>
      <c r="V19" s="35"/>
      <c r="W19" s="35"/>
      <c r="X19" s="35"/>
      <c r="Y19" s="35"/>
      <c r="Z19" s="35"/>
    </row>
    <row r="20" spans="1:26" s="36" customFormat="1" ht="10.25" customHeight="1">
      <c r="A20" s="37" t="s">
        <v>190</v>
      </c>
      <c r="B20" s="166">
        <f>+VLOOKUP(A20,Clasificación!D:G,4,FALSE)</f>
        <v>0</v>
      </c>
      <c r="C20" s="167"/>
      <c r="D20" s="167"/>
      <c r="E20" s="168">
        <f>+VLOOKUP(A20,Clasificación!D:H,5,FALSE)</f>
        <v>0</v>
      </c>
      <c r="F20" s="168">
        <f t="shared" si="0"/>
        <v>0</v>
      </c>
      <c r="G20" s="168">
        <f>-F20</f>
        <v>0</v>
      </c>
      <c r="H20" s="168">
        <v>0</v>
      </c>
      <c r="I20" s="168">
        <v>0</v>
      </c>
      <c r="J20" s="168">
        <v>0</v>
      </c>
      <c r="K20" s="168">
        <v>0</v>
      </c>
      <c r="L20" s="168">
        <v>0</v>
      </c>
      <c r="M20" s="166">
        <f>SUM(F20:L20)</f>
        <v>0</v>
      </c>
      <c r="N20" s="35"/>
      <c r="O20" s="35"/>
      <c r="P20" s="35"/>
      <c r="Q20" s="35"/>
      <c r="R20" s="35"/>
      <c r="S20" s="35"/>
      <c r="T20" s="35"/>
      <c r="U20" s="35"/>
      <c r="V20" s="35"/>
      <c r="W20" s="35"/>
      <c r="X20" s="35"/>
      <c r="Y20" s="35"/>
      <c r="Z20" s="35"/>
    </row>
    <row r="21" spans="1:26" s="32" customFormat="1" ht="10.25" customHeight="1">
      <c r="A21" s="33" t="s">
        <v>3</v>
      </c>
      <c r="B21" s="166">
        <f>+VLOOKUP(A21,Clasificación!D:G,4,FALSE)</f>
        <v>0</v>
      </c>
      <c r="C21" s="167"/>
      <c r="D21" s="167"/>
      <c r="E21" s="168">
        <f>+VLOOKUP(A21,Clasificación!D:H,5,FALSE)</f>
        <v>0</v>
      </c>
      <c r="F21" s="168">
        <f t="shared" si="0"/>
        <v>0</v>
      </c>
      <c r="G21" s="168">
        <f t="shared" si="2"/>
        <v>0</v>
      </c>
      <c r="H21" s="168">
        <v>0</v>
      </c>
      <c r="I21" s="168">
        <v>0</v>
      </c>
      <c r="J21" s="168">
        <v>0</v>
      </c>
      <c r="K21" s="168">
        <v>0</v>
      </c>
      <c r="L21" s="168">
        <v>0</v>
      </c>
      <c r="M21" s="166">
        <f t="shared" si="1"/>
        <v>0</v>
      </c>
      <c r="N21" s="34"/>
      <c r="O21" s="34"/>
      <c r="P21" s="34"/>
      <c r="Q21" s="34"/>
      <c r="R21" s="34"/>
      <c r="S21" s="34"/>
      <c r="T21" s="34"/>
      <c r="U21" s="34"/>
      <c r="V21" s="34"/>
      <c r="W21" s="34"/>
      <c r="X21" s="34"/>
      <c r="Y21" s="34"/>
      <c r="Z21" s="34"/>
    </row>
    <row r="22" spans="1:26" s="36" customFormat="1" ht="10.25" customHeight="1">
      <c r="A22" s="33" t="s">
        <v>151</v>
      </c>
      <c r="B22" s="166">
        <f>+VLOOKUP(A22,Clasificación!D:G,4,FALSE)</f>
        <v>0</v>
      </c>
      <c r="C22" s="167"/>
      <c r="D22" s="167"/>
      <c r="E22" s="168">
        <f>+VLOOKUP(A22,Clasificación!D:H,5,FALSE)</f>
        <v>0</v>
      </c>
      <c r="F22" s="168">
        <f t="shared" si="0"/>
        <v>0</v>
      </c>
      <c r="G22" s="168">
        <f t="shared" si="2"/>
        <v>0</v>
      </c>
      <c r="H22" s="168">
        <v>0</v>
      </c>
      <c r="I22" s="168">
        <v>0</v>
      </c>
      <c r="J22" s="168">
        <v>0</v>
      </c>
      <c r="K22" s="168">
        <v>0</v>
      </c>
      <c r="L22" s="168">
        <v>0</v>
      </c>
      <c r="M22" s="166">
        <f t="shared" si="1"/>
        <v>0</v>
      </c>
      <c r="N22" s="35"/>
      <c r="O22" s="35"/>
      <c r="P22" s="35"/>
      <c r="Q22" s="35"/>
      <c r="R22" s="35"/>
      <c r="S22" s="35"/>
      <c r="T22" s="35"/>
      <c r="U22" s="35"/>
      <c r="V22" s="35"/>
      <c r="W22" s="35"/>
      <c r="X22" s="35"/>
      <c r="Y22" s="35"/>
      <c r="Z22" s="35"/>
    </row>
    <row r="23" spans="1:26" s="32" customFormat="1" ht="10.25" customHeight="1">
      <c r="A23" s="33" t="s">
        <v>151</v>
      </c>
      <c r="B23" s="166">
        <f>+VLOOKUP(A23,Clasificación!D:G,4,FALSE)</f>
        <v>0</v>
      </c>
      <c r="C23" s="167"/>
      <c r="D23" s="167"/>
      <c r="E23" s="168">
        <f>+VLOOKUP(A23,Clasificación!D:H,5,FALSE)</f>
        <v>0</v>
      </c>
      <c r="F23" s="168">
        <f t="shared" si="0"/>
        <v>0</v>
      </c>
      <c r="G23" s="168">
        <f t="shared" si="2"/>
        <v>0</v>
      </c>
      <c r="H23" s="168">
        <v>0</v>
      </c>
      <c r="I23" s="168">
        <v>0</v>
      </c>
      <c r="J23" s="168">
        <v>0</v>
      </c>
      <c r="K23" s="168">
        <v>0</v>
      </c>
      <c r="L23" s="168">
        <v>0</v>
      </c>
      <c r="M23" s="166">
        <f t="shared" si="1"/>
        <v>0</v>
      </c>
      <c r="N23" s="34"/>
      <c r="O23" s="34"/>
      <c r="P23" s="34"/>
      <c r="Q23" s="34"/>
      <c r="R23" s="34"/>
      <c r="S23" s="34"/>
      <c r="T23" s="34"/>
      <c r="U23" s="34"/>
      <c r="V23" s="34"/>
      <c r="W23" s="34"/>
      <c r="X23" s="34"/>
      <c r="Y23" s="34"/>
      <c r="Z23" s="34"/>
    </row>
    <row r="24" spans="1:26" s="32" customFormat="1" ht="10.25" customHeight="1">
      <c r="A24" s="33" t="s">
        <v>151</v>
      </c>
      <c r="B24" s="166">
        <f>+VLOOKUP(A24,Clasificación!D:G,4,FALSE)</f>
        <v>0</v>
      </c>
      <c r="C24" s="167"/>
      <c r="D24" s="167"/>
      <c r="E24" s="168">
        <f>+VLOOKUP(A24,Clasificación!D:H,5,FALSE)</f>
        <v>0</v>
      </c>
      <c r="F24" s="168">
        <f t="shared" si="0"/>
        <v>0</v>
      </c>
      <c r="G24" s="168">
        <f t="shared" si="2"/>
        <v>0</v>
      </c>
      <c r="H24" s="168">
        <v>0</v>
      </c>
      <c r="I24" s="168">
        <v>0</v>
      </c>
      <c r="J24" s="168">
        <v>0</v>
      </c>
      <c r="K24" s="168">
        <v>0</v>
      </c>
      <c r="L24" s="168">
        <v>0</v>
      </c>
      <c r="M24" s="166">
        <f t="shared" si="1"/>
        <v>0</v>
      </c>
      <c r="N24" s="34"/>
      <c r="O24" s="34"/>
      <c r="P24" s="34"/>
      <c r="Q24" s="34"/>
      <c r="R24" s="34"/>
      <c r="S24" s="34"/>
      <c r="T24" s="34"/>
      <c r="U24" s="34"/>
      <c r="V24" s="34"/>
      <c r="W24" s="34"/>
      <c r="X24" s="34"/>
      <c r="Y24" s="34"/>
      <c r="Z24" s="34"/>
    </row>
    <row r="25" spans="1:26" s="36" customFormat="1" ht="10.25" customHeight="1">
      <c r="A25" s="33" t="s">
        <v>195</v>
      </c>
      <c r="B25" s="166">
        <f>+VLOOKUP(A25,Clasificación!D:G,4,FALSE)</f>
        <v>-2664997</v>
      </c>
      <c r="C25" s="167"/>
      <c r="D25" s="167"/>
      <c r="E25" s="168">
        <f>+VLOOKUP(A25,Clasificación!D:H,5,FALSE)</f>
        <v>0</v>
      </c>
      <c r="F25" s="168">
        <f t="shared" si="0"/>
        <v>-2664997</v>
      </c>
      <c r="G25" s="168">
        <v>0</v>
      </c>
      <c r="H25" s="168">
        <v>0</v>
      </c>
      <c r="I25" s="168">
        <v>0</v>
      </c>
      <c r="J25" s="168">
        <f>-F25</f>
        <v>2664997</v>
      </c>
      <c r="K25" s="168">
        <v>0</v>
      </c>
      <c r="L25" s="168">
        <v>0</v>
      </c>
      <c r="M25" s="166">
        <f>SUM(F25:L25)</f>
        <v>0</v>
      </c>
      <c r="N25" s="35"/>
      <c r="O25" s="35"/>
      <c r="P25" s="35"/>
      <c r="Q25" s="35"/>
      <c r="R25" s="35"/>
      <c r="S25" s="35"/>
      <c r="T25" s="35"/>
      <c r="U25" s="35"/>
      <c r="V25" s="35"/>
      <c r="W25" s="35"/>
      <c r="X25" s="35"/>
      <c r="Y25" s="35"/>
      <c r="Z25" s="35"/>
    </row>
    <row r="26" spans="1:26" s="32" customFormat="1" ht="10.25" customHeight="1">
      <c r="A26" s="29" t="s">
        <v>196</v>
      </c>
      <c r="B26" s="166">
        <f>+VLOOKUP(A26,Clasificación!D:G,4,FALSE)</f>
        <v>0</v>
      </c>
      <c r="C26" s="167">
        <f>+D40</f>
        <v>0</v>
      </c>
      <c r="D26" s="167"/>
      <c r="E26" s="168">
        <f>+VLOOKUP(A26,Clasificación!D:H,5,FALSE)</f>
        <v>0</v>
      </c>
      <c r="F26" s="168">
        <f t="shared" si="0"/>
        <v>0</v>
      </c>
      <c r="G26" s="168">
        <f t="shared" ref="G26:G32" si="3">-F26</f>
        <v>0</v>
      </c>
      <c r="H26" s="168">
        <v>0</v>
      </c>
      <c r="I26" s="168">
        <v>0</v>
      </c>
      <c r="J26" s="168">
        <v>0</v>
      </c>
      <c r="K26" s="168">
        <v>0</v>
      </c>
      <c r="L26" s="168">
        <v>0</v>
      </c>
      <c r="M26" s="166">
        <f t="shared" ref="M26:M33" si="4">SUM(F26:L26)</f>
        <v>0</v>
      </c>
    </row>
    <row r="27" spans="1:26" s="32" customFormat="1" ht="10.25" customHeight="1">
      <c r="A27" s="33" t="s">
        <v>152</v>
      </c>
      <c r="B27" s="166">
        <f>+VLOOKUP(A27,Clasificación!D:G,4,FALSE)</f>
        <v>0</v>
      </c>
      <c r="C27" s="167"/>
      <c r="D27" s="167"/>
      <c r="E27" s="168">
        <f>+VLOOKUP(A27,Clasificación!D:H,5,FALSE)</f>
        <v>0</v>
      </c>
      <c r="F27" s="168">
        <f t="shared" si="0"/>
        <v>0</v>
      </c>
      <c r="G27" s="168">
        <f t="shared" si="3"/>
        <v>0</v>
      </c>
      <c r="H27" s="168">
        <v>0</v>
      </c>
      <c r="I27" s="168">
        <v>0</v>
      </c>
      <c r="J27" s="168">
        <v>0</v>
      </c>
      <c r="K27" s="168">
        <v>0</v>
      </c>
      <c r="L27" s="168">
        <v>0</v>
      </c>
      <c r="M27" s="166">
        <f t="shared" si="4"/>
        <v>0</v>
      </c>
    </row>
    <row r="28" spans="1:26" s="32" customFormat="1" ht="10.25" customHeight="1">
      <c r="A28" s="33" t="s">
        <v>152</v>
      </c>
      <c r="B28" s="166">
        <f>+VLOOKUP(A28,Clasificación!D:G,4,FALSE)</f>
        <v>0</v>
      </c>
      <c r="C28" s="167"/>
      <c r="D28" s="167"/>
      <c r="E28" s="168">
        <f>+VLOOKUP(A28,Clasificación!D:H,5,FALSE)</f>
        <v>0</v>
      </c>
      <c r="F28" s="168">
        <f t="shared" si="0"/>
        <v>0</v>
      </c>
      <c r="G28" s="168">
        <f t="shared" si="3"/>
        <v>0</v>
      </c>
      <c r="H28" s="168">
        <v>0</v>
      </c>
      <c r="I28" s="168">
        <v>0</v>
      </c>
      <c r="J28" s="168">
        <v>0</v>
      </c>
      <c r="K28" s="168">
        <v>0</v>
      </c>
      <c r="L28" s="168">
        <v>0</v>
      </c>
      <c r="M28" s="166">
        <f t="shared" si="4"/>
        <v>0</v>
      </c>
      <c r="N28" s="34"/>
      <c r="O28" s="34"/>
      <c r="P28" s="34"/>
      <c r="Q28" s="34"/>
      <c r="R28" s="34"/>
      <c r="S28" s="34"/>
      <c r="T28" s="34"/>
      <c r="U28" s="34"/>
      <c r="V28" s="34"/>
      <c r="W28" s="34"/>
      <c r="X28" s="34"/>
      <c r="Y28" s="34"/>
      <c r="Z28" s="34"/>
    </row>
    <row r="29" spans="1:26" s="32" customFormat="1" ht="10.25" customHeight="1">
      <c r="A29" s="33" t="s">
        <v>153</v>
      </c>
      <c r="B29" s="166">
        <f>+VLOOKUP(A29,Clasificación!D:G,4,FALSE)</f>
        <v>-25074403.91</v>
      </c>
      <c r="C29" s="167"/>
      <c r="D29" s="167"/>
      <c r="E29" s="168">
        <f>+VLOOKUP(A29,Clasificación!D:H,5,FALSE)</f>
        <v>0</v>
      </c>
      <c r="F29" s="168">
        <f t="shared" si="0"/>
        <v>-25074403.91</v>
      </c>
      <c r="G29" s="168">
        <v>0</v>
      </c>
      <c r="H29" s="168">
        <v>0</v>
      </c>
      <c r="I29" s="168">
        <f>-F29</f>
        <v>25074403.91</v>
      </c>
      <c r="J29" s="168">
        <v>0</v>
      </c>
      <c r="K29" s="168">
        <v>0</v>
      </c>
      <c r="L29" s="168">
        <v>0</v>
      </c>
      <c r="M29" s="166">
        <f t="shared" si="4"/>
        <v>0</v>
      </c>
      <c r="N29" s="34"/>
      <c r="O29" s="34"/>
      <c r="P29" s="34"/>
      <c r="Q29" s="34"/>
      <c r="R29" s="34"/>
      <c r="S29" s="34"/>
      <c r="T29" s="34"/>
      <c r="U29" s="34"/>
      <c r="V29" s="34"/>
      <c r="W29" s="34"/>
      <c r="X29" s="34"/>
      <c r="Y29" s="34"/>
      <c r="Z29" s="34"/>
    </row>
    <row r="30" spans="1:26" s="36" customFormat="1" ht="10.25" customHeight="1">
      <c r="A30" s="33" t="s">
        <v>203</v>
      </c>
      <c r="B30" s="166">
        <f>+VLOOKUP(A30,Clasificación!D:G,4,FALSE)</f>
        <v>0</v>
      </c>
      <c r="C30" s="167"/>
      <c r="D30" s="167"/>
      <c r="E30" s="168">
        <f>+VLOOKUP(A30,Clasificación!D:H,5,FALSE)</f>
        <v>0</v>
      </c>
      <c r="F30" s="168">
        <f t="shared" si="0"/>
        <v>0</v>
      </c>
      <c r="G30" s="168">
        <f t="shared" si="3"/>
        <v>0</v>
      </c>
      <c r="H30" s="168">
        <v>0</v>
      </c>
      <c r="I30" s="168">
        <v>0</v>
      </c>
      <c r="J30" s="168">
        <v>0</v>
      </c>
      <c r="K30" s="168">
        <v>0</v>
      </c>
      <c r="L30" s="168">
        <v>0</v>
      </c>
      <c r="M30" s="166">
        <f t="shared" si="4"/>
        <v>0</v>
      </c>
      <c r="N30" s="35"/>
      <c r="O30" s="35"/>
      <c r="P30" s="35"/>
      <c r="Q30" s="35"/>
      <c r="R30" s="35"/>
      <c r="S30" s="35"/>
      <c r="T30" s="35"/>
      <c r="U30" s="35"/>
      <c r="V30" s="35"/>
      <c r="W30" s="35"/>
      <c r="X30" s="35"/>
      <c r="Y30" s="35"/>
      <c r="Z30" s="35"/>
    </row>
    <row r="31" spans="1:26" s="32" customFormat="1" ht="10.25" customHeight="1">
      <c r="A31" s="33" t="s">
        <v>154</v>
      </c>
      <c r="B31" s="166">
        <f>+VLOOKUP(A31,Clasificación!D:G,4,FALSE)</f>
        <v>0</v>
      </c>
      <c r="C31" s="167"/>
      <c r="D31" s="167"/>
      <c r="E31" s="168">
        <f>+VLOOKUP(A31,Clasificación!D:H,5,FALSE)</f>
        <v>0</v>
      </c>
      <c r="F31" s="168">
        <f t="shared" si="0"/>
        <v>0</v>
      </c>
      <c r="G31" s="168">
        <f t="shared" si="3"/>
        <v>0</v>
      </c>
      <c r="H31" s="168">
        <v>0</v>
      </c>
      <c r="I31" s="168">
        <v>0</v>
      </c>
      <c r="J31" s="168">
        <v>0</v>
      </c>
      <c r="K31" s="168">
        <v>0</v>
      </c>
      <c r="L31" s="168">
        <v>0</v>
      </c>
      <c r="M31" s="166">
        <f t="shared" si="4"/>
        <v>0</v>
      </c>
      <c r="N31" s="34"/>
      <c r="O31" s="34"/>
      <c r="P31" s="34"/>
      <c r="Q31" s="34"/>
      <c r="R31" s="34"/>
      <c r="S31" s="34"/>
      <c r="T31" s="34"/>
      <c r="U31" s="34"/>
      <c r="V31" s="34"/>
      <c r="W31" s="34"/>
      <c r="X31" s="34"/>
      <c r="Y31" s="34"/>
      <c r="Z31" s="34"/>
    </row>
    <row r="32" spans="1:26" s="32" customFormat="1" ht="10.25" customHeight="1">
      <c r="A32" s="33" t="s">
        <v>155</v>
      </c>
      <c r="B32" s="166">
        <f>+VLOOKUP(A32,Clasificación!D:G,4,FALSE)</f>
        <v>0</v>
      </c>
      <c r="C32" s="167"/>
      <c r="D32" s="167"/>
      <c r="E32" s="168">
        <f>+VLOOKUP(A32,Clasificación!D:H,5,FALSE)</f>
        <v>0</v>
      </c>
      <c r="F32" s="168">
        <f t="shared" si="0"/>
        <v>0</v>
      </c>
      <c r="G32" s="168">
        <f t="shared" si="3"/>
        <v>0</v>
      </c>
      <c r="H32" s="168">
        <v>0</v>
      </c>
      <c r="I32" s="168">
        <v>0</v>
      </c>
      <c r="J32" s="168">
        <v>0</v>
      </c>
      <c r="K32" s="168">
        <v>0</v>
      </c>
      <c r="L32" s="168">
        <v>0</v>
      </c>
      <c r="M32" s="166">
        <f t="shared" si="4"/>
        <v>0</v>
      </c>
      <c r="N32" s="34"/>
      <c r="O32" s="34"/>
      <c r="P32" s="34"/>
      <c r="Q32" s="34"/>
      <c r="R32" s="34"/>
      <c r="S32" s="34"/>
      <c r="T32" s="34"/>
      <c r="U32" s="34"/>
      <c r="V32" s="34"/>
      <c r="W32" s="34"/>
      <c r="X32" s="34"/>
      <c r="Y32" s="34"/>
      <c r="Z32" s="34"/>
    </row>
    <row r="33" spans="1:26" s="32" customFormat="1" ht="10.25" customHeight="1">
      <c r="A33" s="37" t="s">
        <v>49</v>
      </c>
      <c r="B33" s="166">
        <f>+VLOOKUP(A33,Clasificación!D:G,4,FALSE)</f>
        <v>-28950998295</v>
      </c>
      <c r="C33" s="167"/>
      <c r="D33" s="167"/>
      <c r="E33" s="168">
        <f>+VLOOKUP(A33,Clasificación!D:H,5,FALSE)</f>
        <v>0</v>
      </c>
      <c r="F33" s="168">
        <f t="shared" si="0"/>
        <v>-28950998295</v>
      </c>
      <c r="G33" s="168">
        <v>0</v>
      </c>
      <c r="H33" s="168">
        <v>0</v>
      </c>
      <c r="I33" s="168">
        <v>0</v>
      </c>
      <c r="J33" s="168">
        <v>0</v>
      </c>
      <c r="K33" s="168">
        <v>0</v>
      </c>
      <c r="L33" s="168">
        <f>-F33</f>
        <v>28950998295</v>
      </c>
      <c r="M33" s="166">
        <f t="shared" si="4"/>
        <v>0</v>
      </c>
      <c r="N33" s="34"/>
      <c r="O33" s="34"/>
      <c r="P33" s="34"/>
      <c r="Q33" s="34"/>
      <c r="R33" s="34"/>
      <c r="S33" s="34"/>
      <c r="T33" s="34"/>
      <c r="U33" s="34"/>
      <c r="V33" s="34"/>
      <c r="W33" s="34"/>
      <c r="X33" s="34"/>
      <c r="Y33" s="34"/>
      <c r="Z33" s="34"/>
    </row>
    <row r="34" spans="1:26" s="32" customFormat="1" ht="10.25" customHeight="1">
      <c r="A34" s="29" t="s">
        <v>48</v>
      </c>
      <c r="B34" s="166">
        <f>+VLOOKUP(A34,Clasificación!D:G,4,FALSE)</f>
        <v>1586505127.4200001</v>
      </c>
      <c r="C34" s="167"/>
      <c r="D34" s="167"/>
      <c r="E34" s="168">
        <f>+VLOOKUP(A34,Clasificación!D:H,5,FALSE)</f>
        <v>0</v>
      </c>
      <c r="F34" s="168">
        <f t="shared" si="0"/>
        <v>1586505127.4200001</v>
      </c>
      <c r="G34" s="168">
        <v>0</v>
      </c>
      <c r="H34" s="168">
        <v>0</v>
      </c>
      <c r="I34" s="168">
        <v>0</v>
      </c>
      <c r="J34" s="168">
        <v>0</v>
      </c>
      <c r="K34" s="168">
        <f>-F34</f>
        <v>-1586505127.4200001</v>
      </c>
      <c r="L34" s="168">
        <v>0</v>
      </c>
      <c r="M34" s="168"/>
    </row>
    <row r="35" spans="1:26" s="32" customFormat="1" ht="10.25" customHeight="1">
      <c r="A35" s="33" t="s">
        <v>156</v>
      </c>
      <c r="B35" s="166">
        <f>+VLOOKUP(A35,Clasificación!D:G,4,FALSE)</f>
        <v>-121744257.91</v>
      </c>
      <c r="C35" s="167">
        <f>+D59</f>
        <v>121744257.91</v>
      </c>
      <c r="D35" s="167"/>
      <c r="E35" s="168">
        <f>+VLOOKUP(A35,Clasificación!D:H,5,FALSE)</f>
        <v>0</v>
      </c>
      <c r="F35" s="168">
        <f t="shared" si="0"/>
        <v>0</v>
      </c>
      <c r="G35" s="168">
        <v>0</v>
      </c>
      <c r="H35" s="168">
        <v>0</v>
      </c>
      <c r="I35" s="168">
        <v>0</v>
      </c>
      <c r="J35" s="168">
        <v>0</v>
      </c>
      <c r="K35" s="168">
        <v>0</v>
      </c>
      <c r="L35" s="168">
        <v>0</v>
      </c>
      <c r="M35" s="167"/>
    </row>
    <row r="36" spans="1:26" s="32" customFormat="1" ht="10.25" customHeight="1">
      <c r="A36" s="33" t="s">
        <v>157</v>
      </c>
      <c r="B36" s="166">
        <f>+VLOOKUP(A36,Clasificación!D:G,4,FALSE)</f>
        <v>0</v>
      </c>
      <c r="C36" s="167"/>
      <c r="D36" s="167"/>
      <c r="E36" s="168">
        <f>+VLOOKUP(A36,Clasificación!D:H,5,FALSE)</f>
        <v>0</v>
      </c>
      <c r="F36" s="168">
        <f t="shared" si="0"/>
        <v>0</v>
      </c>
      <c r="G36" s="168">
        <v>0</v>
      </c>
      <c r="H36" s="168">
        <v>0</v>
      </c>
      <c r="I36" s="168">
        <v>0</v>
      </c>
      <c r="J36" s="168">
        <v>0</v>
      </c>
      <c r="K36" s="168">
        <v>0</v>
      </c>
      <c r="L36" s="168">
        <v>0</v>
      </c>
      <c r="M36" s="166">
        <f>SUM(F36:L36)</f>
        <v>0</v>
      </c>
      <c r="N36" s="34"/>
      <c r="O36" s="34"/>
      <c r="P36" s="34"/>
      <c r="Q36" s="34"/>
      <c r="R36" s="34"/>
      <c r="S36" s="34"/>
      <c r="T36" s="34"/>
      <c r="U36" s="34"/>
      <c r="V36" s="34"/>
      <c r="W36" s="34"/>
      <c r="X36" s="34"/>
      <c r="Y36" s="34"/>
      <c r="Z36" s="34"/>
    </row>
    <row r="37" spans="1:26" s="32" customFormat="1" ht="10.25" customHeight="1">
      <c r="A37" s="33" t="s">
        <v>157</v>
      </c>
      <c r="B37" s="166">
        <f>+VLOOKUP(A37,Clasificación!D:G,4,FALSE)</f>
        <v>0</v>
      </c>
      <c r="C37" s="167"/>
      <c r="D37" s="167"/>
      <c r="E37" s="168">
        <f>+VLOOKUP(A37,Clasificación!D:H,5,FALSE)</f>
        <v>0</v>
      </c>
      <c r="F37" s="168">
        <f t="shared" si="0"/>
        <v>0</v>
      </c>
      <c r="G37" s="168">
        <v>0</v>
      </c>
      <c r="H37" s="168">
        <v>0</v>
      </c>
      <c r="I37" s="168">
        <v>0</v>
      </c>
      <c r="J37" s="168">
        <v>0</v>
      </c>
      <c r="K37" s="168">
        <v>0</v>
      </c>
      <c r="L37" s="168">
        <v>0</v>
      </c>
      <c r="M37" s="166">
        <f t="shared" ref="M37:M58" si="5">SUM(F37:L37)</f>
        <v>0</v>
      </c>
      <c r="N37" s="34"/>
      <c r="O37" s="34"/>
      <c r="P37" s="34"/>
      <c r="Q37" s="34"/>
      <c r="R37" s="34"/>
      <c r="S37" s="34"/>
      <c r="T37" s="34"/>
      <c r="U37" s="34"/>
      <c r="V37" s="34"/>
      <c r="W37" s="34"/>
      <c r="X37" s="34"/>
      <c r="Y37" s="34"/>
      <c r="Z37" s="34"/>
    </row>
    <row r="38" spans="1:26" s="36" customFormat="1" ht="10.25" customHeight="1">
      <c r="A38" s="33" t="s">
        <v>157</v>
      </c>
      <c r="B38" s="166">
        <f>+VLOOKUP(A38,Clasificación!D:G,4,FALSE)</f>
        <v>0</v>
      </c>
      <c r="C38" s="167"/>
      <c r="D38" s="167"/>
      <c r="E38" s="168">
        <f>+VLOOKUP(A38,Clasificación!D:H,5,FALSE)</f>
        <v>0</v>
      </c>
      <c r="F38" s="168">
        <f t="shared" si="0"/>
        <v>0</v>
      </c>
      <c r="G38" s="168">
        <v>0</v>
      </c>
      <c r="H38" s="168">
        <v>0</v>
      </c>
      <c r="I38" s="168">
        <v>0</v>
      </c>
      <c r="J38" s="168">
        <v>0</v>
      </c>
      <c r="K38" s="168">
        <v>0</v>
      </c>
      <c r="L38" s="168">
        <v>0</v>
      </c>
      <c r="M38" s="166">
        <f t="shared" si="5"/>
        <v>0</v>
      </c>
      <c r="N38" s="35"/>
      <c r="O38" s="35"/>
      <c r="P38" s="35"/>
      <c r="Q38" s="35"/>
      <c r="R38" s="35"/>
      <c r="S38" s="35"/>
      <c r="T38" s="35"/>
      <c r="U38" s="35"/>
      <c r="V38" s="35"/>
      <c r="W38" s="35"/>
      <c r="X38" s="35"/>
      <c r="Y38" s="35"/>
      <c r="Z38" s="35"/>
    </row>
    <row r="39" spans="1:26" s="32" customFormat="1" ht="10.25" customHeight="1">
      <c r="A39" s="33" t="s">
        <v>158</v>
      </c>
      <c r="B39" s="166">
        <f>+VLOOKUP(A39,Clasificación!D:G,4,FALSE)</f>
        <v>0</v>
      </c>
      <c r="C39" s="167"/>
      <c r="D39" s="167"/>
      <c r="E39" s="168">
        <f>+VLOOKUP(A39,Clasificación!D:H,5,FALSE)</f>
        <v>0</v>
      </c>
      <c r="F39" s="168">
        <f t="shared" si="0"/>
        <v>0</v>
      </c>
      <c r="G39" s="168">
        <v>0</v>
      </c>
      <c r="H39" s="168">
        <v>0</v>
      </c>
      <c r="I39" s="168">
        <v>0</v>
      </c>
      <c r="J39" s="168">
        <v>0</v>
      </c>
      <c r="K39" s="168">
        <v>0</v>
      </c>
      <c r="L39" s="168">
        <v>0</v>
      </c>
      <c r="M39" s="166">
        <f t="shared" si="5"/>
        <v>0</v>
      </c>
      <c r="N39" s="34"/>
      <c r="O39" s="34"/>
      <c r="P39" s="34"/>
      <c r="Q39" s="34"/>
      <c r="R39" s="34"/>
      <c r="S39" s="34"/>
      <c r="T39" s="34"/>
      <c r="U39" s="34"/>
      <c r="V39" s="34"/>
      <c r="W39" s="34"/>
      <c r="X39" s="34"/>
      <c r="Y39" s="34"/>
      <c r="Z39" s="34"/>
    </row>
    <row r="40" spans="1:26" s="32" customFormat="1" ht="10.25" customHeight="1">
      <c r="A40" s="33" t="s">
        <v>213</v>
      </c>
      <c r="B40" s="166">
        <f>+VLOOKUP(A40,Clasificación!D:G,4,FALSE)</f>
        <v>-20634450</v>
      </c>
      <c r="C40" s="167"/>
      <c r="D40" s="167"/>
      <c r="E40" s="168">
        <f>+VLOOKUP(A40,Clasificación!D:H,5,FALSE)</f>
        <v>0</v>
      </c>
      <c r="F40" s="168">
        <f t="shared" si="0"/>
        <v>-20634450</v>
      </c>
      <c r="G40" s="168">
        <f>-F40</f>
        <v>20634450</v>
      </c>
      <c r="H40" s="168">
        <v>0</v>
      </c>
      <c r="I40" s="168">
        <v>0</v>
      </c>
      <c r="J40" s="168">
        <v>0</v>
      </c>
      <c r="K40" s="168">
        <v>0</v>
      </c>
      <c r="L40" s="168">
        <v>0</v>
      </c>
      <c r="M40" s="166">
        <f t="shared" si="5"/>
        <v>0</v>
      </c>
      <c r="N40" s="34"/>
      <c r="O40" s="34"/>
      <c r="P40" s="34"/>
      <c r="Q40" s="34"/>
      <c r="R40" s="34"/>
      <c r="S40" s="34"/>
      <c r="T40" s="34"/>
      <c r="U40" s="34"/>
      <c r="V40" s="34"/>
      <c r="W40" s="34"/>
      <c r="X40" s="34"/>
      <c r="Y40" s="34"/>
      <c r="Z40" s="34"/>
    </row>
    <row r="41" spans="1:26" s="32" customFormat="1" ht="10.25" customHeight="1">
      <c r="A41" s="37" t="s">
        <v>159</v>
      </c>
      <c r="B41" s="166">
        <f>+VLOOKUP(A41,Clasificación!D:G,4,FALSE)</f>
        <v>-34305404</v>
      </c>
      <c r="C41" s="167"/>
      <c r="D41" s="167"/>
      <c r="E41" s="168">
        <f>+VLOOKUP(A41,Clasificación!D:H,5,FALSE)</f>
        <v>0</v>
      </c>
      <c r="F41" s="168">
        <f t="shared" si="0"/>
        <v>-34305404</v>
      </c>
      <c r="G41" s="168">
        <f>-F41</f>
        <v>34305404</v>
      </c>
      <c r="H41" s="168">
        <v>0</v>
      </c>
      <c r="I41" s="168">
        <v>0</v>
      </c>
      <c r="J41" s="168">
        <v>0</v>
      </c>
      <c r="K41" s="168">
        <v>0</v>
      </c>
      <c r="L41" s="168">
        <v>0</v>
      </c>
      <c r="M41" s="166">
        <f t="shared" si="5"/>
        <v>0</v>
      </c>
      <c r="N41" s="34"/>
      <c r="O41" s="34"/>
      <c r="P41" s="34"/>
      <c r="Q41" s="34"/>
      <c r="R41" s="34"/>
      <c r="S41" s="34"/>
      <c r="T41" s="34"/>
      <c r="U41" s="34"/>
      <c r="V41" s="34"/>
      <c r="W41" s="34"/>
      <c r="X41" s="34"/>
      <c r="Y41" s="34"/>
      <c r="Z41" s="34"/>
    </row>
    <row r="42" spans="1:26" s="32" customFormat="1" ht="10.25" customHeight="1">
      <c r="A42" s="37" t="s">
        <v>214</v>
      </c>
      <c r="B42" s="166">
        <f>+VLOOKUP(A42,Clasificación!D:G,4,FALSE)</f>
        <v>-105825781.64</v>
      </c>
      <c r="C42" s="167"/>
      <c r="D42" s="167"/>
      <c r="E42" s="168">
        <f>+VLOOKUP(A42,Clasificación!D:H,5,FALSE)</f>
        <v>0</v>
      </c>
      <c r="F42" s="168">
        <f t="shared" si="0"/>
        <v>-105825781.64</v>
      </c>
      <c r="G42" s="168">
        <f>-F42</f>
        <v>105825781.64</v>
      </c>
      <c r="H42" s="168">
        <v>0</v>
      </c>
      <c r="I42" s="168">
        <v>0</v>
      </c>
      <c r="J42" s="168">
        <v>0</v>
      </c>
      <c r="K42" s="168">
        <v>0</v>
      </c>
      <c r="L42" s="168">
        <v>0</v>
      </c>
      <c r="M42" s="166">
        <f t="shared" si="5"/>
        <v>0</v>
      </c>
      <c r="N42" s="34"/>
      <c r="O42" s="34"/>
      <c r="P42" s="34"/>
      <c r="Q42" s="34"/>
      <c r="R42" s="34"/>
      <c r="S42" s="34"/>
      <c r="T42" s="34"/>
      <c r="U42" s="34"/>
      <c r="V42" s="34"/>
      <c r="W42" s="34"/>
      <c r="X42" s="34"/>
      <c r="Y42" s="34"/>
      <c r="Z42" s="34"/>
    </row>
    <row r="43" spans="1:26" s="36" customFormat="1" ht="10.25" customHeight="1">
      <c r="A43" s="37" t="s">
        <v>216</v>
      </c>
      <c r="B43" s="166">
        <f>+VLOOKUP(A43,Clasificación!D:G,4,FALSE)</f>
        <v>0</v>
      </c>
      <c r="C43" s="167"/>
      <c r="D43" s="167"/>
      <c r="E43" s="168">
        <f>+VLOOKUP(A43,Clasificación!D:H,5,FALSE)</f>
        <v>0</v>
      </c>
      <c r="F43" s="168">
        <f t="shared" si="0"/>
        <v>0</v>
      </c>
      <c r="G43" s="168">
        <f t="shared" ref="G43:G57" si="6">-F43</f>
        <v>0</v>
      </c>
      <c r="H43" s="168">
        <v>0</v>
      </c>
      <c r="I43" s="168">
        <v>0</v>
      </c>
      <c r="J43" s="168">
        <v>0</v>
      </c>
      <c r="K43" s="168">
        <v>0</v>
      </c>
      <c r="L43" s="168">
        <v>0</v>
      </c>
      <c r="M43" s="166">
        <f t="shared" si="5"/>
        <v>0</v>
      </c>
      <c r="N43" s="35"/>
      <c r="O43" s="35"/>
      <c r="P43" s="35"/>
      <c r="Q43" s="35"/>
      <c r="R43" s="35"/>
      <c r="S43" s="35"/>
      <c r="T43" s="35"/>
      <c r="U43" s="35"/>
      <c r="V43" s="35"/>
      <c r="W43" s="35"/>
      <c r="X43" s="35"/>
      <c r="Y43" s="35"/>
      <c r="Z43" s="35"/>
    </row>
    <row r="44" spans="1:26" s="36" customFormat="1" ht="10.25" customHeight="1">
      <c r="A44" s="37" t="s">
        <v>217</v>
      </c>
      <c r="B44" s="166">
        <f>+VLOOKUP(A44,Clasificación!D:G,4,FALSE)</f>
        <v>0</v>
      </c>
      <c r="C44" s="167"/>
      <c r="D44" s="167"/>
      <c r="E44" s="168">
        <f>+VLOOKUP(A44,Clasificación!D:H,5,FALSE)</f>
        <v>0</v>
      </c>
      <c r="F44" s="168">
        <f t="shared" si="0"/>
        <v>0</v>
      </c>
      <c r="G44" s="168">
        <f t="shared" si="6"/>
        <v>0</v>
      </c>
      <c r="H44" s="168">
        <v>0</v>
      </c>
      <c r="I44" s="168">
        <v>0</v>
      </c>
      <c r="J44" s="168">
        <v>0</v>
      </c>
      <c r="K44" s="168">
        <v>0</v>
      </c>
      <c r="L44" s="168">
        <v>0</v>
      </c>
      <c r="M44" s="166">
        <f t="shared" si="5"/>
        <v>0</v>
      </c>
      <c r="N44" s="35"/>
      <c r="O44" s="35"/>
      <c r="P44" s="35"/>
      <c r="Q44" s="35"/>
      <c r="R44" s="35"/>
      <c r="S44" s="35"/>
      <c r="T44" s="35"/>
      <c r="U44" s="35"/>
      <c r="V44" s="35"/>
      <c r="W44" s="35"/>
      <c r="X44" s="35"/>
      <c r="Y44" s="35"/>
      <c r="Z44" s="35"/>
    </row>
    <row r="45" spans="1:26" s="32" customFormat="1" ht="10.25" customHeight="1">
      <c r="A45" s="33" t="s">
        <v>12</v>
      </c>
      <c r="B45" s="166">
        <f>+VLOOKUP(A45,Clasificación!D:G,4,FALSE)</f>
        <v>0</v>
      </c>
      <c r="C45" s="167"/>
      <c r="D45" s="167"/>
      <c r="E45" s="168">
        <f>+VLOOKUP(A45,Clasificación!D:H,5,FALSE)</f>
        <v>0</v>
      </c>
      <c r="F45" s="168">
        <f t="shared" si="0"/>
        <v>0</v>
      </c>
      <c r="G45" s="168">
        <f t="shared" si="6"/>
        <v>0</v>
      </c>
      <c r="H45" s="168">
        <v>0</v>
      </c>
      <c r="I45" s="168">
        <v>0</v>
      </c>
      <c r="J45" s="168">
        <v>0</v>
      </c>
      <c r="K45" s="168">
        <v>0</v>
      </c>
      <c r="L45" s="168">
        <v>0</v>
      </c>
      <c r="M45" s="166">
        <f t="shared" si="5"/>
        <v>0</v>
      </c>
      <c r="N45" s="34"/>
      <c r="O45" s="34"/>
      <c r="P45" s="34"/>
      <c r="Q45" s="34"/>
      <c r="R45" s="34"/>
      <c r="S45" s="34"/>
      <c r="T45" s="34"/>
      <c r="U45" s="34"/>
      <c r="V45" s="34"/>
      <c r="W45" s="34"/>
      <c r="X45" s="34"/>
      <c r="Y45" s="34"/>
      <c r="Z45" s="34"/>
    </row>
    <row r="46" spans="1:26" s="36" customFormat="1" ht="10.25" customHeight="1">
      <c r="A46" s="33" t="s">
        <v>160</v>
      </c>
      <c r="B46" s="166">
        <f>+VLOOKUP(A46,Clasificación!D:G,4,FALSE)</f>
        <v>0</v>
      </c>
      <c r="C46" s="167"/>
      <c r="D46" s="167"/>
      <c r="E46" s="168">
        <f>+VLOOKUP(A46,Clasificación!D:H,5,FALSE)</f>
        <v>0</v>
      </c>
      <c r="F46" s="168">
        <f t="shared" si="0"/>
        <v>0</v>
      </c>
      <c r="G46" s="168">
        <f t="shared" si="6"/>
        <v>0</v>
      </c>
      <c r="H46" s="168">
        <v>0</v>
      </c>
      <c r="I46" s="168">
        <v>0</v>
      </c>
      <c r="J46" s="168">
        <v>0</v>
      </c>
      <c r="K46" s="168">
        <v>0</v>
      </c>
      <c r="L46" s="168">
        <v>0</v>
      </c>
      <c r="M46" s="166">
        <f t="shared" si="5"/>
        <v>0</v>
      </c>
      <c r="N46" s="35"/>
      <c r="O46" s="35"/>
      <c r="P46" s="35"/>
      <c r="Q46" s="35"/>
      <c r="R46" s="35"/>
      <c r="S46" s="35"/>
      <c r="T46" s="35"/>
      <c r="U46" s="35"/>
      <c r="V46" s="35"/>
      <c r="W46" s="35"/>
      <c r="X46" s="35"/>
      <c r="Y46" s="35"/>
      <c r="Z46" s="35"/>
    </row>
    <row r="47" spans="1:26" s="32" customFormat="1" ht="10.25" customHeight="1">
      <c r="A47" s="33" t="s">
        <v>160</v>
      </c>
      <c r="B47" s="166">
        <f>+VLOOKUP(A47,Clasificación!D:G,4,FALSE)</f>
        <v>0</v>
      </c>
      <c r="C47" s="167"/>
      <c r="D47" s="167"/>
      <c r="E47" s="168">
        <f>+VLOOKUP(A47,Clasificación!D:H,5,FALSE)</f>
        <v>0</v>
      </c>
      <c r="F47" s="168">
        <f t="shared" si="0"/>
        <v>0</v>
      </c>
      <c r="G47" s="168">
        <f t="shared" si="6"/>
        <v>0</v>
      </c>
      <c r="H47" s="168">
        <v>0</v>
      </c>
      <c r="I47" s="168">
        <v>0</v>
      </c>
      <c r="J47" s="168">
        <v>0</v>
      </c>
      <c r="K47" s="168">
        <v>0</v>
      </c>
      <c r="L47" s="168">
        <v>0</v>
      </c>
      <c r="M47" s="166">
        <f t="shared" si="5"/>
        <v>0</v>
      </c>
      <c r="N47" s="34"/>
      <c r="O47" s="34"/>
      <c r="P47" s="34"/>
      <c r="Q47" s="34"/>
      <c r="R47" s="34"/>
      <c r="S47" s="34"/>
      <c r="T47" s="34"/>
      <c r="U47" s="34"/>
      <c r="V47" s="34"/>
      <c r="W47" s="34"/>
      <c r="X47" s="34"/>
      <c r="Y47" s="34"/>
      <c r="Z47" s="34"/>
    </row>
    <row r="48" spans="1:26" s="32" customFormat="1" ht="10.25" customHeight="1">
      <c r="A48" s="33" t="s">
        <v>160</v>
      </c>
      <c r="B48" s="166">
        <f>+VLOOKUP(A48,Clasificación!D:G,4,FALSE)</f>
        <v>0</v>
      </c>
      <c r="C48" s="167"/>
      <c r="D48" s="167"/>
      <c r="E48" s="168">
        <f>+VLOOKUP(A48,Clasificación!D:H,5,FALSE)</f>
        <v>0</v>
      </c>
      <c r="F48" s="168">
        <f t="shared" si="0"/>
        <v>0</v>
      </c>
      <c r="G48" s="168">
        <f t="shared" si="6"/>
        <v>0</v>
      </c>
      <c r="H48" s="168">
        <v>0</v>
      </c>
      <c r="I48" s="168">
        <v>0</v>
      </c>
      <c r="J48" s="168">
        <v>0</v>
      </c>
      <c r="K48" s="168">
        <v>0</v>
      </c>
      <c r="L48" s="168">
        <v>0</v>
      </c>
      <c r="M48" s="166">
        <f t="shared" si="5"/>
        <v>0</v>
      </c>
      <c r="N48" s="34"/>
      <c r="O48" s="34"/>
      <c r="P48" s="34"/>
      <c r="Q48" s="34"/>
      <c r="R48" s="34"/>
      <c r="S48" s="34"/>
      <c r="T48" s="34"/>
      <c r="U48" s="34"/>
      <c r="V48" s="34"/>
      <c r="W48" s="34"/>
      <c r="X48" s="34"/>
      <c r="Y48" s="34"/>
      <c r="Z48" s="34"/>
    </row>
    <row r="49" spans="1:40" s="36" customFormat="1" ht="10.25" customHeight="1">
      <c r="A49" s="33" t="s">
        <v>223</v>
      </c>
      <c r="B49" s="166">
        <f>+VLOOKUP(A49,Clasificación!D:G,4,FALSE)</f>
        <v>3940</v>
      </c>
      <c r="C49" s="167"/>
      <c r="D49" s="167"/>
      <c r="E49" s="168">
        <f>+VLOOKUP(A49,Clasificación!D:H,5,FALSE)</f>
        <v>0</v>
      </c>
      <c r="F49" s="168">
        <f t="shared" si="0"/>
        <v>3940</v>
      </c>
      <c r="G49" s="168">
        <f t="shared" si="6"/>
        <v>-3940</v>
      </c>
      <c r="H49" s="168">
        <v>0</v>
      </c>
      <c r="I49" s="168">
        <v>0</v>
      </c>
      <c r="J49" s="168">
        <v>0</v>
      </c>
      <c r="K49" s="168">
        <v>0</v>
      </c>
      <c r="L49" s="168">
        <v>0</v>
      </c>
      <c r="M49" s="166">
        <f>SUM(F49:L49)</f>
        <v>0</v>
      </c>
      <c r="N49" s="35"/>
      <c r="O49" s="35"/>
      <c r="P49" s="35"/>
      <c r="Q49" s="35"/>
      <c r="R49" s="35"/>
      <c r="S49" s="35"/>
      <c r="T49" s="35"/>
      <c r="U49" s="35"/>
      <c r="V49" s="35"/>
      <c r="W49" s="35"/>
      <c r="X49" s="35"/>
      <c r="Y49" s="35"/>
      <c r="Z49" s="35"/>
    </row>
    <row r="50" spans="1:40" s="32" customFormat="1" ht="10.25" customHeight="1">
      <c r="A50" s="29" t="s">
        <v>161</v>
      </c>
      <c r="B50" s="166">
        <f>+VLOOKUP(A50,Clasificación!D:G,4,FALSE)</f>
        <v>2230</v>
      </c>
      <c r="D50" s="167"/>
      <c r="E50" s="168">
        <f>+VLOOKUP(A50,Clasificación!D:H,5,FALSE)</f>
        <v>0</v>
      </c>
      <c r="F50" s="168">
        <f t="shared" si="0"/>
        <v>2230</v>
      </c>
      <c r="G50" s="168">
        <f t="shared" si="6"/>
        <v>-2230</v>
      </c>
      <c r="H50" s="168">
        <v>0</v>
      </c>
      <c r="I50" s="168">
        <v>0</v>
      </c>
      <c r="J50" s="168">
        <v>0</v>
      </c>
      <c r="K50" s="168">
        <v>0</v>
      </c>
      <c r="L50" s="168">
        <v>0</v>
      </c>
      <c r="M50" s="166">
        <f t="shared" si="5"/>
        <v>0</v>
      </c>
    </row>
    <row r="51" spans="1:40" s="32" customFormat="1" ht="10.25" customHeight="1">
      <c r="A51" s="33" t="s">
        <v>224</v>
      </c>
      <c r="B51" s="166">
        <f>+VLOOKUP(A51,Clasificación!D:G,4,FALSE)</f>
        <v>2367307.8199999998</v>
      </c>
      <c r="C51" s="167"/>
      <c r="D51" s="167"/>
      <c r="E51" s="168">
        <f>+VLOOKUP(A51,Clasificación!D:H,5,FALSE)</f>
        <v>0</v>
      </c>
      <c r="F51" s="168">
        <f t="shared" si="0"/>
        <v>2367307.8199999998</v>
      </c>
      <c r="G51" s="168">
        <f t="shared" si="6"/>
        <v>-2367307.8199999998</v>
      </c>
      <c r="H51" s="168">
        <v>0</v>
      </c>
      <c r="I51" s="168">
        <v>0</v>
      </c>
      <c r="J51" s="168">
        <v>0</v>
      </c>
      <c r="K51" s="168">
        <v>0</v>
      </c>
      <c r="L51" s="168">
        <v>0</v>
      </c>
      <c r="M51" s="166">
        <f t="shared" si="5"/>
        <v>0</v>
      </c>
    </row>
    <row r="52" spans="1:40" s="32" customFormat="1" ht="10.25" customHeight="1">
      <c r="A52" s="33" t="s">
        <v>162</v>
      </c>
      <c r="B52" s="166">
        <f>+VLOOKUP(A52,Clasificación!D:G,4,FALSE)</f>
        <v>0</v>
      </c>
      <c r="C52" s="167"/>
      <c r="D52" s="167"/>
      <c r="E52" s="168">
        <f>+VLOOKUP(A52,Clasificación!D:H,5,FALSE)</f>
        <v>0</v>
      </c>
      <c r="F52" s="168">
        <f t="shared" si="0"/>
        <v>0</v>
      </c>
      <c r="G52" s="168">
        <f t="shared" si="6"/>
        <v>0</v>
      </c>
      <c r="H52" s="168">
        <v>0</v>
      </c>
      <c r="I52" s="168">
        <v>0</v>
      </c>
      <c r="J52" s="168">
        <v>0</v>
      </c>
      <c r="K52" s="168">
        <v>0</v>
      </c>
      <c r="L52" s="168">
        <v>0</v>
      </c>
      <c r="M52" s="166">
        <f t="shared" si="5"/>
        <v>0</v>
      </c>
      <c r="N52" s="34"/>
      <c r="O52" s="34"/>
      <c r="P52" s="34"/>
      <c r="Q52" s="34"/>
      <c r="R52" s="34"/>
      <c r="S52" s="34"/>
      <c r="T52" s="34"/>
      <c r="U52" s="34"/>
      <c r="V52" s="34"/>
      <c r="W52" s="34"/>
      <c r="X52" s="34"/>
      <c r="Y52" s="34"/>
      <c r="Z52" s="34"/>
    </row>
    <row r="53" spans="1:40" s="32" customFormat="1" ht="10.25" customHeight="1">
      <c r="A53" s="33" t="s">
        <v>162</v>
      </c>
      <c r="B53" s="166">
        <f>+VLOOKUP(A53,Clasificación!D:G,4,FALSE)</f>
        <v>0</v>
      </c>
      <c r="C53" s="167"/>
      <c r="D53" s="167"/>
      <c r="E53" s="168">
        <f>+VLOOKUP(A53,Clasificación!D:H,5,FALSE)</f>
        <v>0</v>
      </c>
      <c r="F53" s="168">
        <f t="shared" si="0"/>
        <v>0</v>
      </c>
      <c r="G53" s="168">
        <f t="shared" si="6"/>
        <v>0</v>
      </c>
      <c r="H53" s="168">
        <v>0</v>
      </c>
      <c r="I53" s="168">
        <v>0</v>
      </c>
      <c r="J53" s="168">
        <v>0</v>
      </c>
      <c r="K53" s="168">
        <v>0</v>
      </c>
      <c r="L53" s="168">
        <v>0</v>
      </c>
      <c r="M53" s="166">
        <f t="shared" si="5"/>
        <v>0</v>
      </c>
      <c r="N53" s="34"/>
      <c r="O53" s="34"/>
      <c r="P53" s="34"/>
      <c r="Q53" s="34"/>
      <c r="R53" s="34"/>
      <c r="S53" s="34"/>
      <c r="T53" s="34"/>
      <c r="U53" s="34"/>
      <c r="V53" s="34"/>
      <c r="W53" s="34"/>
      <c r="X53" s="34"/>
      <c r="Y53" s="34"/>
      <c r="Z53" s="34"/>
    </row>
    <row r="54" spans="1:40" s="36" customFormat="1" ht="10.25" customHeight="1">
      <c r="A54" s="33" t="s">
        <v>228</v>
      </c>
      <c r="B54" s="166">
        <f>+VLOOKUP(A54,Clasificación!D:G,4,FALSE)</f>
        <v>0</v>
      </c>
      <c r="C54" s="167"/>
      <c r="D54" s="167"/>
      <c r="E54" s="168">
        <f>+VLOOKUP(A54,Clasificación!D:H,5,FALSE)</f>
        <v>0</v>
      </c>
      <c r="F54" s="168">
        <f t="shared" si="0"/>
        <v>0</v>
      </c>
      <c r="G54" s="168">
        <f t="shared" si="6"/>
        <v>0</v>
      </c>
      <c r="H54" s="168">
        <v>0</v>
      </c>
      <c r="I54" s="168">
        <v>0</v>
      </c>
      <c r="J54" s="168">
        <v>0</v>
      </c>
      <c r="K54" s="168">
        <v>0</v>
      </c>
      <c r="L54" s="168">
        <v>0</v>
      </c>
      <c r="M54" s="166">
        <f t="shared" si="5"/>
        <v>0</v>
      </c>
      <c r="N54" s="35"/>
      <c r="O54" s="35"/>
      <c r="P54" s="35"/>
      <c r="Q54" s="35"/>
      <c r="R54" s="35"/>
      <c r="S54" s="35"/>
      <c r="T54" s="35"/>
      <c r="U54" s="35"/>
      <c r="V54" s="35"/>
      <c r="W54" s="35"/>
      <c r="X54" s="35"/>
      <c r="Y54" s="35"/>
      <c r="Z54" s="35"/>
    </row>
    <row r="55" spans="1:40" s="32" customFormat="1" ht="10.25" customHeight="1">
      <c r="A55" s="33" t="s">
        <v>163</v>
      </c>
      <c r="B55" s="166">
        <f>+VLOOKUP(A55,Clasificación!D:G,4,FALSE)</f>
        <v>0</v>
      </c>
      <c r="C55" s="167"/>
      <c r="D55" s="167"/>
      <c r="E55" s="168">
        <f>+VLOOKUP(A55,Clasificación!D:H,5,FALSE)</f>
        <v>0</v>
      </c>
      <c r="F55" s="168">
        <f t="shared" si="0"/>
        <v>0</v>
      </c>
      <c r="G55" s="168">
        <f t="shared" si="6"/>
        <v>0</v>
      </c>
      <c r="H55" s="168">
        <v>0</v>
      </c>
      <c r="I55" s="168">
        <v>0</v>
      </c>
      <c r="J55" s="168">
        <v>0</v>
      </c>
      <c r="K55" s="168">
        <v>0</v>
      </c>
      <c r="L55" s="168">
        <v>0</v>
      </c>
      <c r="M55" s="166">
        <f t="shared" si="5"/>
        <v>0</v>
      </c>
      <c r="N55" s="34"/>
      <c r="O55" s="34"/>
      <c r="P55" s="34"/>
      <c r="Q55" s="34"/>
      <c r="R55" s="34"/>
      <c r="S55" s="34"/>
      <c r="T55" s="34"/>
      <c r="U55" s="34"/>
      <c r="V55" s="34"/>
      <c r="W55" s="34"/>
      <c r="X55" s="34"/>
      <c r="Y55" s="34"/>
      <c r="Z55" s="34"/>
    </row>
    <row r="56" spans="1:40" s="32" customFormat="1" ht="10.25" customHeight="1">
      <c r="A56" s="33" t="s">
        <v>164</v>
      </c>
      <c r="B56" s="166">
        <f>+VLOOKUP(A56,Clasificación!D:G,4,FALSE)</f>
        <v>33255061.91</v>
      </c>
      <c r="C56" s="167"/>
      <c r="D56" s="167"/>
      <c r="E56" s="168">
        <f>+VLOOKUP(A56,Clasificación!D:H,5,FALSE)</f>
        <v>0</v>
      </c>
      <c r="F56" s="168">
        <f t="shared" si="0"/>
        <v>33255061.91</v>
      </c>
      <c r="G56" s="168">
        <v>0</v>
      </c>
      <c r="H56" s="168">
        <v>0</v>
      </c>
      <c r="I56" s="168">
        <f>-F56</f>
        <v>-33255061.91</v>
      </c>
      <c r="J56" s="168">
        <v>0</v>
      </c>
      <c r="K56" s="168">
        <v>0</v>
      </c>
      <c r="L56" s="168">
        <v>0</v>
      </c>
      <c r="M56" s="166">
        <f t="shared" si="5"/>
        <v>0</v>
      </c>
      <c r="N56" s="34"/>
      <c r="O56" s="34"/>
      <c r="P56" s="34"/>
      <c r="Q56" s="34"/>
      <c r="R56" s="34"/>
      <c r="S56" s="34"/>
      <c r="T56" s="34"/>
      <c r="U56" s="34"/>
      <c r="V56" s="34"/>
      <c r="W56" s="34"/>
      <c r="X56" s="34"/>
      <c r="Y56" s="34"/>
      <c r="Z56" s="34"/>
    </row>
    <row r="57" spans="1:40" s="32" customFormat="1" ht="10.25" customHeight="1">
      <c r="A57" s="37" t="s">
        <v>231</v>
      </c>
      <c r="B57" s="166">
        <f>+VLOOKUP(A57,Clasificación!D:G,4,FALSE)</f>
        <v>0</v>
      </c>
      <c r="C57" s="167"/>
      <c r="D57" s="167"/>
      <c r="E57" s="168">
        <f>+VLOOKUP(A57,Clasificación!D:H,5,FALSE)</f>
        <v>0</v>
      </c>
      <c r="F57" s="168">
        <f t="shared" si="0"/>
        <v>0</v>
      </c>
      <c r="G57" s="168">
        <f t="shared" si="6"/>
        <v>0</v>
      </c>
      <c r="H57" s="168">
        <v>0</v>
      </c>
      <c r="I57" s="168">
        <f>-F57</f>
        <v>0</v>
      </c>
      <c r="J57" s="168">
        <v>0</v>
      </c>
      <c r="K57" s="168">
        <v>0</v>
      </c>
      <c r="L57" s="168">
        <v>0</v>
      </c>
      <c r="M57" s="166">
        <f t="shared" si="5"/>
        <v>0</v>
      </c>
      <c r="N57" s="34"/>
      <c r="O57" s="34"/>
      <c r="P57" s="34"/>
      <c r="Q57" s="34"/>
      <c r="R57" s="34"/>
      <c r="S57" s="34"/>
      <c r="T57" s="34"/>
      <c r="U57" s="34"/>
      <c r="V57" s="34"/>
      <c r="W57" s="34"/>
      <c r="X57" s="34"/>
      <c r="Y57" s="34"/>
      <c r="Z57" s="34"/>
    </row>
    <row r="58" spans="1:40" s="32" customFormat="1" ht="10.25" customHeight="1">
      <c r="A58" s="37" t="s">
        <v>232</v>
      </c>
      <c r="B58" s="166">
        <f>+VLOOKUP(A58,Clasificación!D:G,4,FALSE)</f>
        <v>3392838</v>
      </c>
      <c r="C58" s="167"/>
      <c r="D58" s="167"/>
      <c r="E58" s="168">
        <f>+VLOOKUP(A58,Clasificación!D:H,5,FALSE)</f>
        <v>0</v>
      </c>
      <c r="F58" s="168">
        <f t="shared" si="0"/>
        <v>3392838</v>
      </c>
      <c r="G58" s="32">
        <v>0</v>
      </c>
      <c r="H58" s="168">
        <v>0</v>
      </c>
      <c r="I58" s="168">
        <f>-F58</f>
        <v>-3392838</v>
      </c>
      <c r="J58" s="168">
        <v>0</v>
      </c>
      <c r="K58" s="168">
        <v>0</v>
      </c>
      <c r="L58" s="168">
        <v>0</v>
      </c>
      <c r="M58" s="166">
        <f t="shared" si="5"/>
        <v>0</v>
      </c>
      <c r="N58" s="34"/>
      <c r="O58" s="34"/>
      <c r="P58" s="34"/>
      <c r="Q58" s="34"/>
      <c r="R58" s="34"/>
      <c r="S58" s="34"/>
      <c r="T58" s="34"/>
      <c r="U58" s="34"/>
      <c r="V58" s="34"/>
      <c r="W58" s="34"/>
      <c r="X58" s="34"/>
      <c r="Y58" s="34"/>
      <c r="Z58" s="34"/>
    </row>
    <row r="59" spans="1:40" s="39" customFormat="1" ht="10.25" customHeight="1">
      <c r="A59" s="40" t="s">
        <v>76</v>
      </c>
      <c r="B59" s="169">
        <f>-SUM(B36:B45)-SUM(B46:B58)</f>
        <v>121744257.91</v>
      </c>
      <c r="C59" s="170"/>
      <c r="D59" s="169">
        <f>+B59</f>
        <v>121744257.91</v>
      </c>
      <c r="E59" s="171"/>
      <c r="F59" s="172">
        <f>+B59+C59-D59</f>
        <v>0</v>
      </c>
      <c r="G59" s="173">
        <v>0</v>
      </c>
      <c r="H59" s="173">
        <v>0</v>
      </c>
      <c r="I59" s="173">
        <v>0</v>
      </c>
      <c r="J59" s="173">
        <v>0</v>
      </c>
      <c r="K59" s="173">
        <v>0</v>
      </c>
      <c r="L59" s="173">
        <v>0</v>
      </c>
      <c r="M59" s="174"/>
      <c r="N59" s="38"/>
      <c r="O59" s="38"/>
      <c r="P59" s="38"/>
      <c r="Q59" s="38"/>
      <c r="R59" s="38"/>
      <c r="S59" s="38"/>
      <c r="T59" s="38"/>
      <c r="U59" s="38"/>
      <c r="V59" s="38"/>
      <c r="W59" s="38"/>
      <c r="X59" s="38"/>
      <c r="Y59" s="38"/>
      <c r="Z59" s="38"/>
    </row>
    <row r="60" spans="1:40" s="54" customFormat="1" ht="10.25" customHeight="1" thickBot="1">
      <c r="A60" s="52" t="s">
        <v>11</v>
      </c>
      <c r="B60" s="175">
        <f>SUM(B4:B59)</f>
        <v>1.7285346984863281E-6</v>
      </c>
      <c r="C60" s="175">
        <f t="shared" ref="C60:M60" si="7">SUM(C4:C59)</f>
        <v>121744257.91</v>
      </c>
      <c r="D60" s="175">
        <f t="shared" si="7"/>
        <v>121744257.91</v>
      </c>
      <c r="E60" s="175">
        <f t="shared" si="7"/>
        <v>0</v>
      </c>
      <c r="F60" s="175">
        <f t="shared" si="7"/>
        <v>1.7546117305755615E-6</v>
      </c>
      <c r="G60" s="175">
        <f t="shared" si="7"/>
        <v>-27126918307</v>
      </c>
      <c r="H60" s="175">
        <f t="shared" si="7"/>
        <v>0</v>
      </c>
      <c r="I60" s="175">
        <f t="shared" si="7"/>
        <v>-11573496</v>
      </c>
      <c r="J60" s="175">
        <f t="shared" si="7"/>
        <v>2664997</v>
      </c>
      <c r="K60" s="175">
        <f t="shared" si="7"/>
        <v>-1586505127.4200001</v>
      </c>
      <c r="L60" s="175">
        <f t="shared" si="7"/>
        <v>28950998295</v>
      </c>
      <c r="M60" s="175">
        <f t="shared" si="7"/>
        <v>228666361.58000001</v>
      </c>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row>
    <row r="61" spans="1:40" s="41" customFormat="1" thickTop="1">
      <c r="B61" s="176"/>
      <c r="C61" s="176"/>
      <c r="D61" s="176">
        <f>C60-D60</f>
        <v>0</v>
      </c>
      <c r="E61" s="176"/>
      <c r="F61" s="177"/>
      <c r="G61" s="178"/>
      <c r="H61" s="178"/>
      <c r="I61" s="178"/>
      <c r="J61" s="178">
        <f>+SUM(G60:J60)</f>
        <v>-27135826806</v>
      </c>
      <c r="K61" s="178"/>
      <c r="L61" s="178">
        <f>+SUM(K60:L60)</f>
        <v>27364493167.580002</v>
      </c>
      <c r="M61" s="178">
        <f>SUM(F61:L61)</f>
        <v>228666361.58000183</v>
      </c>
      <c r="N61" s="55">
        <f>+M60-M61</f>
        <v>-1.8179416656494141E-6</v>
      </c>
      <c r="O61" s="55"/>
      <c r="P61" s="55"/>
      <c r="Q61" s="55"/>
      <c r="R61" s="55"/>
      <c r="S61" s="55"/>
      <c r="T61" s="55"/>
      <c r="U61" s="55"/>
      <c r="V61" s="55"/>
      <c r="W61" s="55"/>
      <c r="X61" s="55"/>
      <c r="Y61" s="55"/>
      <c r="Z61" s="55"/>
      <c r="AA61" s="48"/>
      <c r="AB61" s="48"/>
      <c r="AC61" s="48"/>
      <c r="AD61" s="48"/>
      <c r="AE61" s="48"/>
      <c r="AF61" s="48"/>
      <c r="AG61" s="48"/>
      <c r="AH61" s="48"/>
      <c r="AI61" s="48"/>
      <c r="AJ61" s="48"/>
      <c r="AK61" s="48"/>
      <c r="AL61" s="48"/>
      <c r="AM61" s="48"/>
      <c r="AN61" s="48"/>
    </row>
    <row r="62" spans="1:40" ht="14.5">
      <c r="A62" s="43"/>
      <c r="B62" s="44"/>
      <c r="C62" s="43"/>
      <c r="D62" s="45"/>
      <c r="E62" s="43"/>
      <c r="F62" s="46"/>
      <c r="G62" s="118"/>
      <c r="H62" s="118"/>
      <c r="I62" s="118"/>
      <c r="J62" s="118"/>
      <c r="K62" s="118"/>
      <c r="L62" s="118"/>
      <c r="M62" s="118"/>
      <c r="N62" s="47"/>
      <c r="O62" s="35"/>
      <c r="P62" s="35"/>
      <c r="Q62" s="35"/>
      <c r="R62" s="35"/>
      <c r="S62" s="35"/>
      <c r="T62" s="35"/>
      <c r="U62" s="35"/>
      <c r="V62" s="35"/>
      <c r="W62" s="35"/>
      <c r="X62" s="35"/>
      <c r="Y62" s="35"/>
      <c r="Z62" s="35"/>
    </row>
    <row r="63" spans="1:40" ht="14.5">
      <c r="B63" s="48"/>
      <c r="F63" s="49"/>
      <c r="G63" s="48"/>
      <c r="H63" s="48"/>
      <c r="I63" s="48"/>
      <c r="J63" s="48"/>
      <c r="K63" s="48"/>
      <c r="L63" s="48"/>
      <c r="M63" s="48"/>
      <c r="N63" s="47"/>
    </row>
    <row r="64" spans="1:40" ht="14.5">
      <c r="E64" s="50"/>
      <c r="F64" s="51"/>
      <c r="G64" s="119"/>
      <c r="H64" s="119"/>
      <c r="I64" s="119"/>
      <c r="J64" s="119"/>
      <c r="K64" s="119"/>
      <c r="L64" s="119"/>
    </row>
    <row r="65" spans="7:12" ht="14.5">
      <c r="G65" s="119"/>
      <c r="H65" s="119"/>
      <c r="I65" s="119"/>
      <c r="J65" s="119"/>
      <c r="K65" s="119"/>
      <c r="L65" s="119"/>
    </row>
  </sheetData>
  <customSheetViews>
    <customSheetView guid="{F3648BCD-1CED-4BBB-AE63-37BDB925883F}" scale="113" state="hidden">
      <pane xSplit="6" ySplit="3" topLeftCell="G47" activePane="bottomRight" state="frozen"/>
      <selection pane="bottomRight" activeCell="A58" sqref="A58"/>
      <pageMargins left="0.7" right="0.7" top="0.75" bottom="0.75" header="0.3" footer="0.3"/>
      <pageSetup orientation="portrait" r:id="rId1"/>
    </customSheetView>
    <customSheetView guid="{5FCC9217-B3E9-4B91-A943-5F21728EBEE9}" scale="113">
      <pane xSplit="6" ySplit="3" topLeftCell="G47" activePane="bottomRight" state="frozen"/>
      <selection pane="bottomRight" activeCell="A58" sqref="A58"/>
      <pageMargins left="0.7" right="0.7" top="0.75" bottom="0.75" header="0.3" footer="0.3"/>
      <pageSetup orientation="portrait" r:id="rId2"/>
    </customSheetView>
    <customSheetView guid="{7015FC6D-0680-4B00-AA0E-B83DA1D0B666}" scale="113">
      <pane xSplit="6" ySplit="3" topLeftCell="G47" activePane="bottomRight" state="frozen"/>
      <selection pane="bottomRight" activeCell="A58" sqref="A58"/>
      <pageMargins left="0.7" right="0.7" top="0.75" bottom="0.75" header="0.3" footer="0.3"/>
      <pageSetup orientation="portrait" r:id="rId3"/>
    </customSheetView>
    <customSheetView guid="{B9F63820-5C32-455A-BC9D-0BE84D6B0867}" scale="113" state="hidden">
      <pane xSplit="6" ySplit="3" topLeftCell="G47" activePane="bottomRight" state="frozen"/>
      <selection pane="bottomRight" activeCell="A58" sqref="A58"/>
      <pageMargins left="0.7" right="0.7" top="0.75" bottom="0.75" header="0.3" footer="0.3"/>
      <pageSetup orientation="portrait" r:id="rId4"/>
    </customSheetView>
  </customSheetViews>
  <mergeCells count="5">
    <mergeCell ref="A2:A3"/>
    <mergeCell ref="C2:D2"/>
    <mergeCell ref="M2:M3"/>
    <mergeCell ref="G2:J2"/>
    <mergeCell ref="K2:L2"/>
  </mergeCells>
  <pageMargins left="0.7" right="0.7" top="0.75" bottom="0.75" header="0.3" footer="0.3"/>
  <pageSetup orientation="portrait"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3366"/>
  </sheetPr>
  <dimension ref="B1:O50"/>
  <sheetViews>
    <sheetView showGridLines="0" zoomScale="90" zoomScaleNormal="90" zoomScaleSheetLayoutView="80" workbookViewId="0">
      <pane ySplit="11" topLeftCell="A12" activePane="bottomLeft" state="frozen"/>
      <selection activeCell="Q36" sqref="Q36"/>
      <selection pane="bottomLeft" sqref="A1:XFD1048576"/>
    </sheetView>
  </sheetViews>
  <sheetFormatPr baseColWidth="10" defaultColWidth="11.453125" defaultRowHeight="12.5"/>
  <cols>
    <col min="1" max="1" width="3.453125" style="1" customWidth="1"/>
    <col min="2" max="2" width="35.36328125" style="76" customWidth="1"/>
    <col min="3" max="3" width="11.6328125" style="1" customWidth="1"/>
    <col min="4" max="4" width="2.36328125" style="1" bestFit="1" customWidth="1"/>
    <col min="5" max="5" width="14.1796875" style="1" customWidth="1"/>
    <col min="6" max="6" width="6.453125" style="1" customWidth="1"/>
    <col min="7" max="7" width="16.1796875" style="1" customWidth="1"/>
    <col min="8" max="8" width="2.36328125" style="1" bestFit="1" customWidth="1"/>
    <col min="9" max="9" width="24.1796875" style="1" customWidth="1"/>
    <col min="10" max="10" width="11.36328125" style="1" customWidth="1"/>
    <col min="11" max="11" width="16.453125" style="1" bestFit="1" customWidth="1"/>
    <col min="12" max="12" width="15.453125" style="1" bestFit="1" customWidth="1"/>
    <col min="13" max="13" width="15.1796875" style="1" bestFit="1" customWidth="1"/>
    <col min="14" max="14" width="15.453125" style="1" bestFit="1" customWidth="1"/>
    <col min="15" max="15" width="21.81640625" style="1" bestFit="1" customWidth="1"/>
    <col min="16" max="16384" width="11.453125" style="1"/>
  </cols>
  <sheetData>
    <row r="1" spans="2:12" s="81" customFormat="1" ht="13">
      <c r="D1" s="85"/>
    </row>
    <row r="2" spans="2:12" s="81" customFormat="1" ht="13">
      <c r="D2" s="85"/>
    </row>
    <row r="3" spans="2:12" s="81" customFormat="1" ht="13">
      <c r="D3" s="85"/>
    </row>
    <row r="4" spans="2:12" s="183" customFormat="1" ht="13.5" thickBot="1">
      <c r="D4" s="184"/>
    </row>
    <row r="5" spans="2:12" ht="13.5" thickTop="1">
      <c r="B5" s="78"/>
      <c r="K5" s="79" t="s">
        <v>92</v>
      </c>
    </row>
    <row r="6" spans="2:12" s="57" customFormat="1" ht="14">
      <c r="B6" s="399" t="s">
        <v>264</v>
      </c>
      <c r="C6" s="399"/>
      <c r="D6" s="399"/>
      <c r="E6" s="399"/>
      <c r="F6" s="399"/>
      <c r="G6" s="399"/>
      <c r="H6" s="399"/>
      <c r="I6" s="399"/>
      <c r="J6" s="399"/>
      <c r="K6" s="399"/>
    </row>
    <row r="7" spans="2:12" ht="13">
      <c r="B7" s="400" t="s">
        <v>50</v>
      </c>
      <c r="C7" s="400"/>
      <c r="D7" s="400"/>
      <c r="E7" s="400"/>
      <c r="F7" s="400"/>
      <c r="G7" s="400"/>
      <c r="H7" s="400"/>
      <c r="I7" s="400"/>
      <c r="J7" s="400"/>
      <c r="K7" s="400"/>
    </row>
    <row r="8" spans="2:12" ht="13">
      <c r="B8" s="73" t="s">
        <v>280</v>
      </c>
      <c r="C8" s="80"/>
      <c r="D8" s="80"/>
      <c r="E8" s="80"/>
      <c r="F8" s="80"/>
      <c r="G8" s="80"/>
      <c r="H8" s="80"/>
      <c r="I8" s="80"/>
      <c r="J8" s="80"/>
      <c r="K8" s="80"/>
    </row>
    <row r="9" spans="2:12" s="4" customFormat="1" ht="12">
      <c r="B9" s="113" t="s">
        <v>262</v>
      </c>
      <c r="C9" s="113"/>
      <c r="D9" s="113"/>
      <c r="E9" s="113"/>
      <c r="F9" s="113"/>
      <c r="G9" s="113"/>
      <c r="H9" s="113"/>
      <c r="I9" s="113"/>
      <c r="J9" s="113"/>
      <c r="K9" s="113"/>
    </row>
    <row r="10" spans="2:12" ht="13">
      <c r="B10" s="81"/>
      <c r="C10" s="80"/>
      <c r="D10" s="80"/>
      <c r="E10" s="80"/>
      <c r="F10" s="80"/>
      <c r="G10" s="80"/>
      <c r="H10" s="80"/>
      <c r="I10" s="80"/>
      <c r="J10" s="80"/>
      <c r="K10" s="80"/>
    </row>
    <row r="11" spans="2:12" s="81" customFormat="1" ht="40.75" customHeight="1">
      <c r="B11" s="193" t="s">
        <v>22</v>
      </c>
      <c r="C11" s="401" t="s">
        <v>51</v>
      </c>
      <c r="D11" s="401"/>
      <c r="E11" s="401"/>
      <c r="F11" s="401" t="s">
        <v>12</v>
      </c>
      <c r="G11" s="401"/>
      <c r="H11" s="401"/>
      <c r="I11" s="193" t="s">
        <v>241</v>
      </c>
    </row>
    <row r="12" spans="2:12" s="81" customFormat="1" ht="35.25" customHeight="1">
      <c r="B12" s="207" t="s">
        <v>127</v>
      </c>
      <c r="C12" s="402">
        <v>0</v>
      </c>
      <c r="D12" s="402"/>
      <c r="E12" s="402"/>
      <c r="F12" s="403">
        <v>0</v>
      </c>
      <c r="G12" s="403"/>
      <c r="H12" s="403"/>
      <c r="I12" s="208">
        <v>0</v>
      </c>
      <c r="J12" s="209"/>
    </row>
    <row r="13" spans="2:12" s="81" customFormat="1" ht="35.25" customHeight="1">
      <c r="B13" s="210" t="s">
        <v>128</v>
      </c>
      <c r="C13" s="406"/>
      <c r="D13" s="406"/>
      <c r="E13" s="406"/>
      <c r="F13" s="403"/>
      <c r="G13" s="403"/>
      <c r="H13" s="403"/>
      <c r="I13" s="211"/>
      <c r="J13" s="90"/>
    </row>
    <row r="14" spans="2:12" s="81" customFormat="1" ht="35.25" customHeight="1">
      <c r="B14" s="212" t="s">
        <v>49</v>
      </c>
      <c r="C14" s="405">
        <v>2008741.27</v>
      </c>
      <c r="D14" s="405"/>
      <c r="E14" s="405"/>
      <c r="F14" s="405">
        <v>0</v>
      </c>
      <c r="G14" s="405"/>
      <c r="H14" s="405"/>
      <c r="I14" s="211"/>
      <c r="L14" s="97"/>
    </row>
    <row r="15" spans="2:12" s="81" customFormat="1" ht="35.25" customHeight="1">
      <c r="B15" s="212" t="s">
        <v>48</v>
      </c>
      <c r="C15" s="405">
        <v>-351576.57</v>
      </c>
      <c r="D15" s="405"/>
      <c r="E15" s="405"/>
      <c r="F15" s="405">
        <v>0</v>
      </c>
      <c r="G15" s="405"/>
      <c r="H15" s="405"/>
      <c r="I15" s="211"/>
      <c r="L15" s="97"/>
    </row>
    <row r="16" spans="2:12" s="81" customFormat="1" ht="35.25" customHeight="1">
      <c r="B16" s="213" t="s">
        <v>130</v>
      </c>
      <c r="C16" s="404">
        <v>0</v>
      </c>
      <c r="D16" s="404"/>
      <c r="E16" s="404"/>
      <c r="F16" s="405">
        <v>8880.399999999996</v>
      </c>
      <c r="G16" s="405"/>
      <c r="H16" s="405"/>
      <c r="I16" s="211"/>
      <c r="J16" s="98"/>
      <c r="L16" s="97"/>
    </row>
    <row r="17" spans="2:15" s="81" customFormat="1" ht="35.25" customHeight="1">
      <c r="B17" s="207" t="s">
        <v>129</v>
      </c>
      <c r="C17" s="408">
        <v>1657164.7</v>
      </c>
      <c r="D17" s="408"/>
      <c r="E17" s="408"/>
      <c r="F17" s="407">
        <v>8880.399999999996</v>
      </c>
      <c r="G17" s="407"/>
      <c r="H17" s="407"/>
      <c r="I17" s="193" t="s">
        <v>314</v>
      </c>
      <c r="J17" s="90"/>
      <c r="K17" s="90"/>
    </row>
    <row r="18" spans="2:15" s="81" customFormat="1" ht="35.25" customHeight="1">
      <c r="B18" s="213"/>
      <c r="C18" s="404"/>
      <c r="D18" s="404"/>
      <c r="E18" s="404"/>
      <c r="F18" s="405"/>
      <c r="G18" s="405"/>
      <c r="H18" s="405"/>
      <c r="I18" s="330">
        <v>1666045.0999999999</v>
      </c>
      <c r="J18" s="90"/>
      <c r="K18" s="90"/>
    </row>
    <row r="19" spans="2:15">
      <c r="O19" s="99"/>
    </row>
    <row r="20" spans="2:15">
      <c r="B20" s="377" t="s">
        <v>373</v>
      </c>
      <c r="C20" s="377"/>
      <c r="D20" s="377"/>
      <c r="E20" s="377"/>
      <c r="F20" s="377"/>
      <c r="I20" s="331"/>
      <c r="O20" s="99"/>
    </row>
    <row r="21" spans="2:15">
      <c r="O21" s="99"/>
    </row>
    <row r="22" spans="2:15">
      <c r="O22" s="99"/>
    </row>
    <row r="23" spans="2:15">
      <c r="B23" s="77"/>
      <c r="O23" s="99"/>
    </row>
    <row r="24" spans="2:15">
      <c r="B24" s="77"/>
      <c r="O24" s="99"/>
    </row>
    <row r="25" spans="2:15">
      <c r="O25" s="99"/>
    </row>
    <row r="50" spans="4:4">
      <c r="D50" s="1">
        <v>0</v>
      </c>
    </row>
  </sheetData>
  <customSheetViews>
    <customSheetView guid="{F3648BCD-1CED-4BBB-AE63-37BDB925883F}" scale="80" showGridLines="0">
      <pane ySplit="7" topLeftCell="A8" activePane="bottomLeft" state="frozen"/>
      <selection pane="bottomLeft" activeCell="N12" sqref="N12"/>
      <pageMargins left="0.75" right="0.75" top="1" bottom="1" header="0.5" footer="0.5"/>
      <pageSetup scale="47" orientation="portrait" r:id="rId1"/>
      <headerFooter alignWithMargins="0"/>
    </customSheetView>
    <customSheetView guid="{5FCC9217-B3E9-4B91-A943-5F21728EBEE9}" scale="80" showPageBreaks="1" showGridLines="0" printArea="1">
      <pane ySplit="7" topLeftCell="A47" activePane="bottomLeft" state="frozen"/>
      <selection pane="bottomLeft" activeCell="K71" sqref="K71"/>
      <pageMargins left="0.75" right="0.75" top="1" bottom="1" header="0.5" footer="0.5"/>
      <pageSetup scale="47" orientation="portrait" r:id="rId2"/>
      <headerFooter alignWithMargins="0"/>
    </customSheetView>
    <customSheetView guid="{7015FC6D-0680-4B00-AA0E-B83DA1D0B666}" scale="80" showPageBreaks="1" showGridLines="0" printArea="1">
      <pane ySplit="7" topLeftCell="A8" activePane="bottomLeft" state="frozen"/>
      <selection pane="bottomLeft" activeCell="I11" sqref="I9:I11"/>
      <pageMargins left="0.75" right="0.75" top="1" bottom="1" header="0.5" footer="0.5"/>
      <pageSetup scale="47" orientation="portrait" r:id="rId3"/>
      <headerFooter alignWithMargins="0"/>
    </customSheetView>
    <customSheetView guid="{B9F63820-5C32-455A-BC9D-0BE84D6B0867}" scale="80" showGridLines="0" state="hidden">
      <pane ySplit="7" topLeftCell="A8" activePane="bottomLeft" state="frozen"/>
      <selection pane="bottomLeft" sqref="A1:K15"/>
      <pageMargins left="0.75" right="0.75" top="1" bottom="1" header="0.5" footer="0.5"/>
      <pageSetup scale="47" orientation="portrait" r:id="rId4"/>
      <headerFooter alignWithMargins="0"/>
    </customSheetView>
  </customSheetViews>
  <mergeCells count="19">
    <mergeCell ref="B20:F20"/>
    <mergeCell ref="C18:E18"/>
    <mergeCell ref="F18:H18"/>
    <mergeCell ref="C13:E13"/>
    <mergeCell ref="F17:H17"/>
    <mergeCell ref="F13:H13"/>
    <mergeCell ref="F14:H14"/>
    <mergeCell ref="C17:E17"/>
    <mergeCell ref="C14:E14"/>
    <mergeCell ref="C16:E16"/>
    <mergeCell ref="F15:H15"/>
    <mergeCell ref="C15:E15"/>
    <mergeCell ref="F16:H16"/>
    <mergeCell ref="B6:K6"/>
    <mergeCell ref="B7:K7"/>
    <mergeCell ref="C11:E11"/>
    <mergeCell ref="F11:H11"/>
    <mergeCell ref="C12:E12"/>
    <mergeCell ref="F12:H12"/>
  </mergeCells>
  <hyperlinks>
    <hyperlink ref="K5" location="INDICE!A1" display="Índice" xr:uid="{A9804CE8-F799-42D5-8931-9A5826441F6A}"/>
  </hyperlinks>
  <pageMargins left="0.82677165354330717" right="0.23622047244094491" top="0.74803149606299213" bottom="0.74803149606299213" header="0.31496062992125984" footer="0.31496062992125984"/>
  <pageSetup scale="47" orientation="portrait" r:id="rId5"/>
  <headerFooter alignWithMargins="0"/>
  <drawing r:id="rId6"/>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FOiCs7Eh8rclmjq3+XPsnGefs5VIeyrrMHII2n8sKwc=</DigestValue>
    </Reference>
    <Reference Type="http://www.w3.org/2000/09/xmldsig#Object" URI="#idOfficeObject">
      <DigestMethod Algorithm="http://www.w3.org/2001/04/xmlenc#sha256"/>
      <DigestValue>8xiSKzrRQ/htL8mutXEs2mP2MtkN9WZTaQwUry4C75c=</DigestValue>
    </Reference>
    <Reference Type="http://uri.etsi.org/01903#SignedProperties" URI="#idSignedProperties">
      <Transforms>
        <Transform Algorithm="http://www.w3.org/TR/2001/REC-xml-c14n-20010315"/>
      </Transforms>
      <DigestMethod Algorithm="http://www.w3.org/2001/04/xmlenc#sha256"/>
      <DigestValue>h1/r2om6gavaeuIhwfU2otzIn37HMWvcLGh1M1/e5QM=</DigestValue>
    </Reference>
    <Reference Type="http://www.w3.org/2000/09/xmldsig#Object" URI="#idValidSigLnImg">
      <DigestMethod Algorithm="http://www.w3.org/2001/04/xmlenc#sha256"/>
      <DigestValue>TNBDXUVjt+eWL4NbR9d7e8SBUPnzP/5PDstHKVfywG0=</DigestValue>
    </Reference>
    <Reference Type="http://www.w3.org/2000/09/xmldsig#Object" URI="#idInvalidSigLnImg">
      <DigestMethod Algorithm="http://www.w3.org/2001/04/xmlenc#sha256"/>
      <DigestValue>pyiAp7ZGUiMYSveC272g6oT3U082iQNgbLenHZFR9sQ=</DigestValue>
    </Reference>
  </SignedInfo>
  <SignatureValue>So7hE/bCewkWbV2YGfHpSu0q7Jy4Qqy8/hUKHEz75fi5SQ91iQVhNgyz6NQ8xMhPGALodesTF5a9
JAfdFx6XWCJ8Q6ct+9faPx6ma4h1jRe8G8hjX4DG1yQk/5QUb3Jc47DzcPbrk3z5vVMvLw8nx4Ic
BshuXOyDDL6CekMVmc2ICed6fKXZiZFuHP3i9oOVwx+XBMGA8Gu6FNK8mtM8c5gGgIVPJF7pj5w1
+fo2T8Mw35XEJzYH7mhvvBi9/v+R8ZgNaaD8aN/0dhG6arxUfKHXw0OKI3noCql0fhAE/u6Jjo/B
8eomEUAtgYqBVUV2Gymllx9e0v0a+LxWGSAKIw==</SignatureValue>
  <KeyInfo>
    <X509Data>
      <X509Certificate>MIIIgjCCBmqgAwIBAgIIep9ulOhIpvwwDQYJKoZIhvcNAQELBQAwWjEaMBgGA1UEAwwRQ0EtRE9DVU1FTlRBIFMuQS4xFjAUBgNVBAUTDVJVQzgwMDUwMTcyLTExFzAVBgNVBAoMDkRPQ1VNRU5UQSBTLkEuMQswCQYDVQQGEwJQWTAeFw0yMzAzMjgxNDUyMDBaFw0yNTAzMjcxNDUyMDBaMIG5MSMwIQYDVQQDDBpTRVJHSU8gREFNSUFOIEdBWU9TTyBMRUlURTESMBAGA1UEBRMJQ0kxMzgxNTczMRYwFAYDVQQqDA1TRVJHSU8gREFNSUFOMRUwEwYDVQQEDAxHQVlPU08gTEVJVEUxCzAJBgNVBAsMAkYyMTUwMwYDVQQKDCxDRVJUSUZJQ0FETyBDVUFMSUZJQ0FETyBERSBGSVJNQSBFTEVDVFJPTklDQTELMAkGA1UEBhMCUFkwggEiMA0GCSqGSIb3DQEBAQUAA4IBDwAwggEKAoIBAQDT0jiUd4vgyF7EJ/AwYhDKtUY+tplmA3/vP57W5lvug3lEYUbqEP0LzZLV9QwzyYJhB84Bvs4BIYGowgkIqpYyL9zgM5HFEa9r4wiVYi10r1CLRxoFCnTpr0GvDUQoauZVKtoQLgkJ+s1zSlzV2fIqstFOi9xg3oguHNtODAaeTV5Y1eLZBhXVvN34qWyWgc5WPdcZXV1TPfYVpqTBpESo305sV0e7U0QDYr4NrbNOtSA9+HN0zcgGh6jPSP5Uq3yc45eANoVeLL0GcKyn2lYTqHpP3igv6IVP5VTlBqlWwQqApqyGrGv8HwgPPNxAhobRAoNEbDmoPS3fgKXuP+mZ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zZ2F5b3NvQGJuYmNvcnA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6la41MhLB+gLPwVB36pvP/HI6uwwDgYDVR0PAQH/BAQDAgXgMA0GCSqGSIb3DQEBCwUAA4ICAQCslAfJRNkO9Md86Qxz5kLsuD+Zhrm5cWWh5cW0USKy4Er22Rdjb97MkGdZjZlFRjC747RfHJ2oqPBFuOOXB3R+5UeZOd2oiM6o6aafGlGwL1Xka5PPHrIOh29Drh+PSX5odXOS0iO1fFTlmaPIwtzxkOrF7QlfYU7s4Kwvy9NeoVm9KWXqVWFk+e488rl0tAUcbJn9Eoe3Tl4TZa1jOtyEZmJNqMhTnkliPfBh2nQljU7kciFj4jG4D9r3HBmK69MoN/gAYBLF+IOGbkkmQF6eBS67HT/svNl6KtcyqUQUCwfpEIecHxMJCm7OSwvqIHrTIDp42JPrRkD9H1+0ez3UugWmu5xEjFwGu6abIQAcvVShoO7jBy1dpXJurkKkrOHB3bP0Gv3b/gGCpcxOvOvH/j2Buu9cn3Tm5VL1TP/HPh3LXCfPcyY2OUKw3I5R/dnpOPOy2y4Iw9Ks61dQgRc9qpDmqPaW8K246lfyVYsTnDytZras+qFDZ59D5JOXkCEJxSjdHD3HHolrkm2eI48T/OYplhUgaa+lzR3s/a1BauswI8tGr4NOTPS5K5k0XfeW9bicq1bW07iYDNb+ou4kLj4FUmsDO9xAOgn/A7EE+TRN1EipjLLgvEN5Ul5Vub4Lyk1ifldDRoFmlZ5/k6jvvunEjiTmFadJi3FtwBKVb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dgBJtLon2AhpBKNRvp2jQL8Ukxq7NjGx9Ht6gB2EKIM=</DigestValue>
      </Reference>
      <Reference URI="/xl/calcChain.xml?ContentType=application/vnd.openxmlformats-officedocument.spreadsheetml.calcChain+xml">
        <DigestMethod Algorithm="http://www.w3.org/2001/04/xmlenc#sha256"/>
        <DigestValue>Dx90dTjeDEJ1IHQ1CISgMHs7vpO0n02BjqzLvwYB3yk=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NU8q0n4sgDIMuVc67p5eETiwJcji7aGNCLuS5N+/Wjs=</DigestValue>
      </Reference>
      <Reference URI="/xl/drawings/drawing2.xml?ContentType=application/vnd.openxmlformats-officedocument.drawing+xml">
        <DigestMethod Algorithm="http://www.w3.org/2001/04/xmlenc#sha256"/>
        <DigestValue>hPleW7cXKShdC6TC8mYmeXjBG5Q/58uezH8C/b2tP5E=</DigestValue>
      </Reference>
      <Reference URI="/xl/drawings/drawing3.xml?ContentType=application/vnd.openxmlformats-officedocument.drawing+xml">
        <DigestMethod Algorithm="http://www.w3.org/2001/04/xmlenc#sha256"/>
        <DigestValue>KgoQAk5jfBMpajUTtU5sjxEefsmSg9qv9nJlqI1uubM=</DigestValue>
      </Reference>
      <Reference URI="/xl/drawings/drawing4.xml?ContentType=application/vnd.openxmlformats-officedocument.drawing+xml">
        <DigestMethod Algorithm="http://www.w3.org/2001/04/xmlenc#sha256"/>
        <DigestValue>rCe2MrpUM+qiDgym6MtCxh6634pFim0j1zu2sNKNBxc=</DigestValue>
      </Reference>
      <Reference URI="/xl/drawings/drawing5.xml?ContentType=application/vnd.openxmlformats-officedocument.drawing+xml">
        <DigestMethod Algorithm="http://www.w3.org/2001/04/xmlenc#sha256"/>
        <DigestValue>VdT26TNZbcSt8wtpSf+G2dLkYOSQCWRrhqhj2pbULKo=</DigestValue>
      </Reference>
      <Reference URI="/xl/drawings/drawing6.xml?ContentType=application/vnd.openxmlformats-officedocument.drawing+xml">
        <DigestMethod Algorithm="http://www.w3.org/2001/04/xmlenc#sha256"/>
        <DigestValue>oc4KM7ybCdKzcSV7EFhZkgKHPeRLbHx6xz3K9mO+wNo=</DigestValue>
      </Reference>
      <Reference URI="/xl/drawings/drawing7.xml?ContentType=application/vnd.openxmlformats-officedocument.drawing+xml">
        <DigestMethod Algorithm="http://www.w3.org/2001/04/xmlenc#sha256"/>
        <DigestValue>jYcu9fhzFZ69SgCQ/4SZ9WQhRxLR6/iXU+wrNqznaTI=</DigestValue>
      </Reference>
      <Reference URI="/xl/drawings/drawing8.xml?ContentType=application/vnd.openxmlformats-officedocument.drawing+xml">
        <DigestMethod Algorithm="http://www.w3.org/2001/04/xmlenc#sha256"/>
        <DigestValue>71cpLGxEiq5ctg7fUBogoU3gAswp3qFpUEvfEcQVmys=</DigestValue>
      </Reference>
      <Reference URI="/xl/drawings/drawing9.xml?ContentType=application/vnd.openxmlformats-officedocument.drawing+xml">
        <DigestMethod Algorithm="http://www.w3.org/2001/04/xmlenc#sha256"/>
        <DigestValue>eWKSvIWzamts/uiK9xh7m28aqYF3rOgfPVZbiMytOY8=</DigestValue>
      </Reference>
      <Reference URI="/xl/drawings/vmlDrawing1.vml?ContentType=application/vnd.openxmlformats-officedocument.vmlDrawing">
        <DigestMethod Algorithm="http://www.w3.org/2001/04/xmlenc#sha256"/>
        <DigestValue>cf6oN9FbxZuS/vSRe3beaEG1DG1BTuNA2cUaE+bNZbs=</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T2YhBm+mA/g8fTVGj11IBg4BqlQyIOUligJ+5jIToac=</DigestValue>
      </Reference>
      <Reference URI="/xl/media/image3.emf?ContentType=image/x-emf">
        <DigestMethod Algorithm="http://www.w3.org/2001/04/xmlenc#sha256"/>
        <DigestValue>2949Q/2bS2OxlxWAeW600Pf1fcYtNNOcwxj4Is9hI80=</DigestValue>
      </Reference>
      <Reference URI="/xl/media/image4.emf?ContentType=image/x-emf">
        <DigestMethod Algorithm="http://www.w3.org/2001/04/xmlenc#sha256"/>
        <DigestValue>njMw+tQjFDjuZduyuTc2hiO19+X7WiRetllRmSbhJ2k=</DigestValue>
      </Reference>
      <Reference URI="/xl/printerSettings/printerSettings1.bin?ContentType=application/vnd.openxmlformats-officedocument.spreadsheetml.printerSettings">
        <DigestMethod Algorithm="http://www.w3.org/2001/04/xmlenc#sha256"/>
        <DigestValue>RM7vSymHedknyL9ZBPKS3Yj8NE0Llp11CVmFELOZK6E=</DigestValue>
      </Reference>
      <Reference URI="/xl/printerSettings/printerSettings10.bin?ContentType=application/vnd.openxmlformats-officedocument.spreadsheetml.printerSettings">
        <DigestMethod Algorithm="http://www.w3.org/2001/04/xmlenc#sha256"/>
        <DigestValue>TRrCOIAvgyay9+dOHANtMRhI4Mlj24DaFIyKQoKcdPw=</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+CD8yXTcV7R0UPktSQ1iysCJtCvCSVF2j80e6m46HpQ=</DigestValue>
      </Reference>
      <Reference URI="/xl/printerSettings/printerSettings13.bin?ContentType=application/vnd.openxmlformats-officedocument.spreadsheetml.printerSettings">
        <DigestMethod Algorithm="http://www.w3.org/2001/04/xmlenc#sha256"/>
        <DigestValue>TRrCOIAvgyay9+dOHANtMRhI4Mlj24DaFIyKQoKcdPw=</DigestValue>
      </Reference>
      <Reference URI="/xl/printerSettings/printerSettings14.bin?ContentType=application/vnd.openxmlformats-officedocument.spreadsheetml.printerSettings">
        <DigestMethod Algorithm="http://www.w3.org/2001/04/xmlenc#sha256"/>
        <DigestValue>aKO8XWThzgvGlTVSu23kX37OoqtKGS6PBUkmhsicI1Y=</DigestValue>
      </Reference>
      <Reference URI="/xl/printerSettings/printerSettings15.bin?ContentType=application/vnd.openxmlformats-officedocument.spreadsheetml.printerSettings">
        <DigestMethod Algorithm="http://www.w3.org/2001/04/xmlenc#sha256"/>
        <DigestValue>TRrCOIAvgyay9+dOHANtMRhI4Mlj24DaFIyKQoKcdPw=</DigestValue>
      </Reference>
      <Reference URI="/xl/printerSettings/printerSettings16.bin?ContentType=application/vnd.openxmlformats-officedocument.spreadsheetml.printerSettings">
        <DigestMethod Algorithm="http://www.w3.org/2001/04/xmlenc#sha256"/>
        <DigestValue>hqnMLvZ6XBY2fH1KhK00vJXWuxlSZRWkoKrdKDrIF2Q=</DigestValue>
      </Reference>
      <Reference URI="/xl/printerSettings/printerSettings17.bin?ContentType=application/vnd.openxmlformats-officedocument.spreadsheetml.printerSettings">
        <DigestMethod Algorithm="http://www.w3.org/2001/04/xmlenc#sha256"/>
        <DigestValue>82lw6sm57LAZKDcAOrer8Dq0JuSR9K7a6PanFoORimg=</DigestValue>
      </Reference>
      <Reference URI="/xl/printerSettings/printerSettings18.bin?ContentType=application/vnd.openxmlformats-officedocument.spreadsheetml.printerSettings">
        <DigestMethod Algorithm="http://www.w3.org/2001/04/xmlenc#sha256"/>
        <DigestValue>8ULINyTSns7e3+F/twyhXb2p4OEI5M6paxloUp/0tKM=</DigestValue>
      </Reference>
      <Reference URI="/xl/printerSettings/printerSettings19.bin?ContentType=application/vnd.openxmlformats-officedocument.spreadsheetml.printerSettings">
        <DigestMethod Algorithm="http://www.w3.org/2001/04/xmlenc#sha256"/>
        <DigestValue>8ULINyTSns7e3+F/twyhXb2p4OEI5M6paxloUp/0tKM=</DigestValue>
      </Reference>
      <Reference URI="/xl/printerSettings/printerSettings2.bin?ContentType=application/vnd.openxmlformats-officedocument.spreadsheetml.printerSettings">
        <DigestMethod Algorithm="http://www.w3.org/2001/04/xmlenc#sha256"/>
        <DigestValue>aKO8XWThzgvGlTVSu23kX37OoqtKGS6PBUkmhsicI1Y=</DigestValue>
      </Reference>
      <Reference URI="/xl/printerSettings/printerSettings20.bin?ContentType=application/vnd.openxmlformats-officedocument.spreadsheetml.printerSettings">
        <DigestMethod Algorithm="http://www.w3.org/2001/04/xmlenc#sha256"/>
        <DigestValue>8ULINyTSns7e3+F/twyhXb2p4OEI5M6paxloUp/0tKM=</DigestValue>
      </Reference>
      <Reference URI="/xl/printerSettings/printerSettings21.bin?ContentType=application/vnd.openxmlformats-officedocument.spreadsheetml.printerSettings">
        <DigestMethod Algorithm="http://www.w3.org/2001/04/xmlenc#sha256"/>
        <DigestValue>8ULINyTSns7e3+F/twyhXb2p4OEI5M6paxloUp/0tKM=</DigestValue>
      </Reference>
      <Reference URI="/xl/printerSettings/printerSettings22.bin?ContentType=application/vnd.openxmlformats-officedocument.spreadsheetml.printerSettings">
        <DigestMethod Algorithm="http://www.w3.org/2001/04/xmlenc#sha256"/>
        <DigestValue>NDWrMie8USMeuK4vnTyKRn1lK1b17bBTSTUo7MI+mLs=</DigestValue>
      </Reference>
      <Reference URI="/xl/printerSettings/printerSettings23.bin?ContentType=application/vnd.openxmlformats-officedocument.spreadsheetml.printerSettings">
        <DigestMethod Algorithm="http://www.w3.org/2001/04/xmlenc#sha256"/>
        <DigestValue>ZVxXhJn6XmjT/m1Dw2UhwYZPVXYMSYE+DUFTlsgHV4s=</DigestValue>
      </Reference>
      <Reference URI="/xl/printerSettings/printerSettings24.bin?ContentType=application/vnd.openxmlformats-officedocument.spreadsheetml.printerSettings">
        <DigestMethod Algorithm="http://www.w3.org/2001/04/xmlenc#sha256"/>
        <DigestValue>ZVxXhJn6XmjT/m1Dw2UhwYZPVXYMSYE+DUFTlsgHV4s=</DigestValue>
      </Reference>
      <Reference URI="/xl/printerSettings/printerSettings25.bin?ContentType=application/vnd.openxmlformats-officedocument.spreadsheetml.printerSettings">
        <DigestMethod Algorithm="http://www.w3.org/2001/04/xmlenc#sha256"/>
        <DigestValue>ZVxXhJn6XmjT/m1Dw2UhwYZPVXYMSYE+DUFTlsgHV4s=</DigestValue>
      </Reference>
      <Reference URI="/xl/printerSettings/printerSettings26.bin?ContentType=application/vnd.openxmlformats-officedocument.spreadsheetml.printerSettings">
        <DigestMethod Algorithm="http://www.w3.org/2001/04/xmlenc#sha256"/>
        <DigestValue>GyyR84UYFfbFvVrs+ip9vPggIMAXC0nxkmeUVNsGxCc=</DigestValue>
      </Reference>
      <Reference URI="/xl/printerSettings/printerSettings27.bin?ContentType=application/vnd.openxmlformats-officedocument.spreadsheetml.printerSettings">
        <DigestMethod Algorithm="http://www.w3.org/2001/04/xmlenc#sha256"/>
        <DigestValue>GyyR84UYFfbFvVrs+ip9vPggIMAXC0nxkmeUVNsGxCc=</DigestValue>
      </Reference>
      <Reference URI="/xl/printerSettings/printerSettings28.bin?ContentType=application/vnd.openxmlformats-officedocument.spreadsheetml.printerSettings">
        <DigestMethod Algorithm="http://www.w3.org/2001/04/xmlenc#sha256"/>
        <DigestValue>ZVxXhJn6XmjT/m1Dw2UhwYZPVXYMSYE+DUFTlsgHV4s=</DigestValue>
      </Reference>
      <Reference URI="/xl/printerSettings/printerSettings29.bin?ContentType=application/vnd.openxmlformats-officedocument.spreadsheetml.printerSettings">
        <DigestMethod Algorithm="http://www.w3.org/2001/04/xmlenc#sha256"/>
        <DigestValue>ZVxXhJn6XmjT/m1Dw2UhwYZPVXYMSYE+DUFTlsgHV4s=</DigestValue>
      </Reference>
      <Reference URI="/xl/printerSettings/printerSettings3.bin?ContentType=application/vnd.openxmlformats-officedocument.spreadsheetml.printerSettings">
        <DigestMethod Algorithm="http://www.w3.org/2001/04/xmlenc#sha256"/>
        <DigestValue>aKO8XWThzgvGlTVSu23kX37OoqtKGS6PBUkmhsicI1Y=</DigestValue>
      </Reference>
      <Reference URI="/xl/printerSettings/printerSettings30.bin?ContentType=application/vnd.openxmlformats-officedocument.spreadsheetml.printerSettings">
        <DigestMethod Algorithm="http://www.w3.org/2001/04/xmlenc#sha256"/>
        <DigestValue>ZVxXhJn6XmjT/m1Dw2UhwYZPVXYMSYE+DUFTlsgHV4s=</DigestValue>
      </Reference>
      <Reference URI="/xl/printerSettings/printerSettings31.bin?ContentType=application/vnd.openxmlformats-officedocument.spreadsheetml.printerSettings">
        <DigestMethod Algorithm="http://www.w3.org/2001/04/xmlenc#sha256"/>
        <DigestValue>4a4n34P65VfRsgzjD4Ya7SLD1ryT94i9AulGP29/2mg=</DigestValue>
      </Reference>
      <Reference URI="/xl/printerSettings/printerSettings32.bin?ContentType=application/vnd.openxmlformats-officedocument.spreadsheetml.printerSettings">
        <DigestMethod Algorithm="http://www.w3.org/2001/04/xmlenc#sha256"/>
        <DigestValue>uEytLUZB2XUIlp4S1X1OrZfSDIJ97PEGHsjzk1VUV2A=</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aKO8XWThzgvGlTVSu23kX37OoqtKGS6PBUkmhsicI1Y=</DigestValue>
      </Reference>
      <Reference URI="/xl/printerSettings/printerSettings5.bin?ContentType=application/vnd.openxmlformats-officedocument.spreadsheetml.printerSettings">
        <DigestMethod Algorithm="http://www.w3.org/2001/04/xmlenc#sha256"/>
        <DigestValue>aKO8XWThzgvGlTVSu23kX37OoqtKGS6PBUkmhsicI1Y=</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u53lTs9QqFb4DEx5MGhtxT4rvt76a9ltPmfITJfuK/k=</DigestValue>
      </Reference>
      <Reference URI="/xl/printerSettings/printerSettings8.bin?ContentType=application/vnd.openxmlformats-officedocument.spreadsheetml.printerSettings">
        <DigestMethod Algorithm="http://www.w3.org/2001/04/xmlenc#sha256"/>
        <DigestValue>TRrCOIAvgyay9+dOHANtMRhI4Mlj24DaFIyKQoKcdPw=</DigestValue>
      </Reference>
      <Reference URI="/xl/printerSettings/printerSettings9.bin?ContentType=application/vnd.openxmlformats-officedocument.spreadsheetml.printerSettings">
        <DigestMethod Algorithm="http://www.w3.org/2001/04/xmlenc#sha256"/>
        <DigestValue>BCq9O5HHwm91X0cDGi4bjZg0oXnSgv7WGiCfkpesuIU=</DigestValue>
      </Reference>
      <Reference URI="/xl/sharedStrings.xml?ContentType=application/vnd.openxmlformats-officedocument.spreadsheetml.sharedStrings+xml">
        <DigestMethod Algorithm="http://www.w3.org/2001/04/xmlenc#sha256"/>
        <DigestValue>kgCtKpeH4whV9Lv4mbvLLIlqjXgXE1toN2/ppYaaOhk=</DigestValue>
      </Reference>
      <Reference URI="/xl/styles.xml?ContentType=application/vnd.openxmlformats-officedocument.spreadsheetml.styles+xml">
        <DigestMethod Algorithm="http://www.w3.org/2001/04/xmlenc#sha256"/>
        <DigestValue>1Sy4fXcvqxLE5ZGkOKTTY664opoIAV9gc49OMPgNTew=</DigestValue>
      </Reference>
      <Reference URI="/xl/theme/theme1.xml?ContentType=application/vnd.openxmlformats-officedocument.theme+xml">
        <DigestMethod Algorithm="http://www.w3.org/2001/04/xmlenc#sha256"/>
        <DigestValue>JNGnPKHKsPy6kmCp11/sNt3bmMqQkZWAeEqk2KQCTYU=</DigestValue>
      </Reference>
      <Reference URI="/xl/workbook.xml?ContentType=application/vnd.openxmlformats-officedocument.spreadsheetml.sheet.main+xml">
        <DigestMethod Algorithm="http://www.w3.org/2001/04/xmlenc#sha256"/>
        <DigestValue>zNKFT+hYycvxveedMuEn8wvhugnNOoKHhtxPPUrxKtA=</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L4Ai8+oeW+lFs8pLSaka9a8j+nCr9AAaiyWIpxDneLQ=</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iiI62456xgyBiH9I39OyDE+Qfvj84F4KrO+TyRZEP5g=</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O+cQMJQrJwN4z40NB8iNU3a+vlpI2K/jP5kkpiFrhgU=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H9OBxbd9aDHW1On7KlebJYx/UwO8TXqOdl1m5H1GKhQ=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cJsitK2teW8VPfLy8h24AKEWh9h7dnObslhrViN3fi4=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RYvNuPpMDc10dJQ5/7SUFGVZoSFhieruAw+zMKWzEWU=</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N+XJFggPcBCcbU/7XTPzyEL7buaVDWYpukZQ9YmDbmo=</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4LXK0cDvEQv66nO+gsuhUEgE4OipXQ8PQiDR9a3mVdU=</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MF+P3+e4DYa5wmyYRFc1IkIKe5JiXaR7aqADvKNhggU=</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bKhtrJyQMaCd5e2VfyrFo0HK6hbMLN32BHgzvH0fLec=</DigestValue>
      </Reference>
      <Reference URI="/xl/worksheets/sheet1.xml?ContentType=application/vnd.openxmlformats-officedocument.spreadsheetml.worksheet+xml">
        <DigestMethod Algorithm="http://www.w3.org/2001/04/xmlenc#sha256"/>
        <DigestValue>JNdu22ZIGrdqs66vChQGcQp2WzSu2VWb+MUQr9idzPc=</DigestValue>
      </Reference>
      <Reference URI="/xl/worksheets/sheet10.xml?ContentType=application/vnd.openxmlformats-officedocument.spreadsheetml.worksheet+xml">
        <DigestMethod Algorithm="http://www.w3.org/2001/04/xmlenc#sha256"/>
        <DigestValue>8MOtji8sIdqZfNq7QYfVTIBGbBJ0fdSDExMdVvhi7E0=</DigestValue>
      </Reference>
      <Reference URI="/xl/worksheets/sheet11.xml?ContentType=application/vnd.openxmlformats-officedocument.spreadsheetml.worksheet+xml">
        <DigestMethod Algorithm="http://www.w3.org/2001/04/xmlenc#sha256"/>
        <DigestValue>ZBDmmPV5CYn9k7bqTTStY7+UGx81Cqw2bdKzsSDLiA4=</DigestValue>
      </Reference>
      <Reference URI="/xl/worksheets/sheet12.xml?ContentType=application/vnd.openxmlformats-officedocument.spreadsheetml.worksheet+xml">
        <DigestMethod Algorithm="http://www.w3.org/2001/04/xmlenc#sha256"/>
        <DigestValue>Z4n6xZKO6YRK7KGvVOO1S9ldIkgDtjnSTebVr1kN4aM=</DigestValue>
      </Reference>
      <Reference URI="/xl/worksheets/sheet13.xml?ContentType=application/vnd.openxmlformats-officedocument.spreadsheetml.worksheet+xml">
        <DigestMethod Algorithm="http://www.w3.org/2001/04/xmlenc#sha256"/>
        <DigestValue>pSjGAnHq7flTTQ9PFJf5haDYRmL05XJ2sE3DcL9xayg=</DigestValue>
      </Reference>
      <Reference URI="/xl/worksheets/sheet14.xml?ContentType=application/vnd.openxmlformats-officedocument.spreadsheetml.worksheet+xml">
        <DigestMethod Algorithm="http://www.w3.org/2001/04/xmlenc#sha256"/>
        <DigestValue>eBiWKvUtubftCDMck/A7266Eg+LE3ZgIboCHnejekiQ=</DigestValue>
      </Reference>
      <Reference URI="/xl/worksheets/sheet15.xml?ContentType=application/vnd.openxmlformats-officedocument.spreadsheetml.worksheet+xml">
        <DigestMethod Algorithm="http://www.w3.org/2001/04/xmlenc#sha256"/>
        <DigestValue>q7usAa5VRlXWDOA9bWvgg/TAYi7rDKiSYiPO8mGAN78=</DigestValue>
      </Reference>
      <Reference URI="/xl/worksheets/sheet16.xml?ContentType=application/vnd.openxmlformats-officedocument.spreadsheetml.worksheet+xml">
        <DigestMethod Algorithm="http://www.w3.org/2001/04/xmlenc#sha256"/>
        <DigestValue>m9O/bno5s/p48snf3u3sKVf9H+HogYy/glTPfnLRGuk=</DigestValue>
      </Reference>
      <Reference URI="/xl/worksheets/sheet2.xml?ContentType=application/vnd.openxmlformats-officedocument.spreadsheetml.worksheet+xml">
        <DigestMethod Algorithm="http://www.w3.org/2001/04/xmlenc#sha256"/>
        <DigestValue>OYlo4ePN4hyyyHQIc1G5VsFA9A4/J5r0UsfhyXYZEsc=</DigestValue>
      </Reference>
      <Reference URI="/xl/worksheets/sheet3.xml?ContentType=application/vnd.openxmlformats-officedocument.spreadsheetml.worksheet+xml">
        <DigestMethod Algorithm="http://www.w3.org/2001/04/xmlenc#sha256"/>
        <DigestValue>VNKoBbO8mvKQfSksVG1S73z6+0zuOGtjjM+JTGIfoik=</DigestValue>
      </Reference>
      <Reference URI="/xl/worksheets/sheet4.xml?ContentType=application/vnd.openxmlformats-officedocument.spreadsheetml.worksheet+xml">
        <DigestMethod Algorithm="http://www.w3.org/2001/04/xmlenc#sha256"/>
        <DigestValue>JnTbmlC2BhFzVogcujHM5lRxn+4vWUdSDTTo8PeBngU=</DigestValue>
      </Reference>
      <Reference URI="/xl/worksheets/sheet5.xml?ContentType=application/vnd.openxmlformats-officedocument.spreadsheetml.worksheet+xml">
        <DigestMethod Algorithm="http://www.w3.org/2001/04/xmlenc#sha256"/>
        <DigestValue>njnzuahXK6kD/qufL+tRk+p9niZF/XqScaWtjiEv5MY=</DigestValue>
      </Reference>
      <Reference URI="/xl/worksheets/sheet6.xml?ContentType=application/vnd.openxmlformats-officedocument.spreadsheetml.worksheet+xml">
        <DigestMethod Algorithm="http://www.w3.org/2001/04/xmlenc#sha256"/>
        <DigestValue>/+vM7NUEpQPXaIg5lH7SsIKaFWEC57CgjInRE33gI8k=</DigestValue>
      </Reference>
      <Reference URI="/xl/worksheets/sheet7.xml?ContentType=application/vnd.openxmlformats-officedocument.spreadsheetml.worksheet+xml">
        <DigestMethod Algorithm="http://www.w3.org/2001/04/xmlenc#sha256"/>
        <DigestValue>22cO0b3bKiEchCuwvb/bivnmGqDkTA3EkcAlyBIYzUQ=</DigestValue>
      </Reference>
      <Reference URI="/xl/worksheets/sheet8.xml?ContentType=application/vnd.openxmlformats-officedocument.spreadsheetml.worksheet+xml">
        <DigestMethod Algorithm="http://www.w3.org/2001/04/xmlenc#sha256"/>
        <DigestValue>jrLXZ18tEPo2qk8dbeP6SJtRw+7EaGMgM8LsIc5Yn1A=</DigestValue>
      </Reference>
      <Reference URI="/xl/worksheets/sheet9.xml?ContentType=application/vnd.openxmlformats-officedocument.spreadsheetml.worksheet+xml">
        <DigestMethod Algorithm="http://www.w3.org/2001/04/xmlenc#sha256"/>
        <DigestValue>TBIQuZuN8u/OY1+xxBlYybR9WRMJ24UVFC03IOigzq8=</DigestValue>
      </Reference>
    </Manifest>
    <SignatureProperties>
      <SignatureProperty Id="idSignatureTime" Target="#idPackageSignature">
        <mdssi:SignatureTime xmlns:mdssi="http://schemas.openxmlformats.org/package/2006/digital-signature">
          <mdssi:Format>YYYY-MM-DDThh:mm:ssTZD</mdssi:Format>
          <mdssi:Value>2024-03-27T23:51:05Z</mdssi:Value>
        </mdssi:SignatureTime>
      </SignatureProperty>
    </SignatureProperties>
  </Object>
  <Object Id="idOfficeObject">
    <SignatureProperties>
      <SignatureProperty Id="idOfficeV1Details" Target="#idPackageSignature">
        <SignatureInfoV1 xmlns="http://schemas.microsoft.com/office/2006/digsig">
          <SetupID>{7E30EBA1-F26D-4282-BFD1-DB1F9E645EEA}</SetupID>
          <SignatureText>Sergio Gayoso</SignatureText>
          <SignatureImage/>
          <SignatureComments/>
          <WindowsVersion>10.0</WindowsVersion>
          <OfficeVersion>16.0.17328/26</OfficeVersion>
          <ApplicationVersion>16.0.17328</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2024-03-27T23:51:05Z</xd:SigningTime>
          <xd:SigningCertificate>
            <xd:Cert>
              <xd:CertDigest>
                <DigestMethod Algorithm="http://www.w3.org/2001/04/xmlenc#sha256"/>
                <DigestValue>F4E1oMkGx4P/DKDD5wX+jdoGgUIEj3KLBvwNk8bJNEk=</DigestValue>
              </xd:CertDigest>
              <xd:IssuerSerial>
                <X509IssuerName>C=PY, O=DOCUMENTA S.A., SERIALNUMBER=RUC80050172-1, CN=CA-DOCUMENTA S.A.</X509IssuerName>
                <X509SerialNumber>8835902579755493116</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CYFwAAwAsAACBFTUYAAAEAuBoAAKIAAAAGAAAAAAAAAAAAAAAAAAAAgAcAALAEAAAuAQAAvAAAAAAAAAAAAAAAAAAAALCbBABg3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q6p7QauqekEfAQAABgAAAAkAAABMAAAAAAAAAAAAAAAAAAAA//////////9gAAAAMgA3AC8AMwAvADIAMAAyADQAAAAJAAAACQAAAAYAAAAJAAAABgAAAAkAAAAJAAAACQAAAAk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q6p6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Q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UAAABmAAAAJQAAAAwAAAAEAAAAVAAAAJwAAAA7AAAARgAAANMAAABlAAAAAQAAAKuqe0GrqnpBOwAAAEYAAAANAAAATAAAAAAAAAAAAAAAAAAAAP//////////aAAAAFMAZQByAGcAaQBvACAARwBhAHkAbwBzAG8ABgANAAAADQAAAAgAAAAOAAAABgAAAA4AAAAHAAAAEAAAAAwAAAAMAAAADgAAAAo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OgAAAAWAAAAcgAAANkAAACGAAAAAQAAAKuqe0GrqnpBFgAAAHIAAAAaAAAATAAAAAAAAAAAAAAAAAAAAP//////////gAAAAFMAZQByAGcAaQBvACAARABhAG0AaQBhAG4AIABHAGEAeQBvAHMAbwAgAEwAZQBpAHQAZQAJAAAACAAAAAYAAAAJAAAABAAAAAkAAAAEAAAACwAAAAgAAAAOAAAABAAAAAgAAAAJAAAABAAAAAsAAAAIAAAACAAAAAkAAAAHAAAACQAAAAQAAAAIAAAACAAAAAQAAAAFAAAACA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wAAABgAAAAFAAAAAAAAAP///wAAAAAAJQAAAAwAAAAFAAAATAAAAGQAAAAVAAAApgAAAFUBAAC6AAAAFQAAAKYAAABBAQAAFQAAACEA8AAAAAAAAAAAAAAAgD8AAAAAAAAAAAAAgD8AAAAAAAAAAAAAAAAAAAAAAAAAAAAAAAAAAAAAAAAAACUAAAAMAAAAAAAAgCgAAAAMAAAABQAAACUAAAAMAAAAAQAAABgAAAAMAAAAAAAAABIAAAAMAAAAAQAAABYAAAAMAAAAAAAAAFQAAAA4AQAAFgAAAKYAAABUAQAAugAAAAEAAACrqntBq6p6QRYAAACmAAAAJwAAAEwAAAAEAAAAFQAAAKYAAABWAQAAuwAAAJwAAABGAGkAcgBtAGEAZABvACAAcABvAHIAOgAgAFMARQBSAEcASQBPACAARABBAE0ASQBBAE4AIABHAEEAWQBPAFMATwAgAEwARQBJAFQARQAAAAgAAAAEAAAABgAAAA4AAAAIAAAACQAAAAkAAAAEAAAACQAAAAkAAAAGAAAAAwAAAAQAAAAJAAAACAAAAAoAAAALAAAABAAAAAwAAAAEAAAACwAAAAoAAAAOAAAABAAAAAoAAAAMAAAABAAAAAsAAAAKAAAACQAAAAwAAAAJAAAADAAAAAQAAAAIAAAACAAAAAQAAAAIAAAACAAAABYAAAAMAAAAAAAAACUAAAAMAAAAAgAAAA4AAAAUAAAAAAAAABAAAAAUAAAA</Object>
  <Object Id="idInvalidSigLnImg">AQAAAGwAAAAAAAAAAAAAAH8BAAC/AAAAAAAAAAAAAACYFwAAwAsAACBFTUYAAAEAuCMAAKkAAAAGAAAAAAAAAAAAAAAAAAAAgAcAALAEAAAuAQAAvAAAAAAAAAAAAAAAAAAAALCbBABg3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auqek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q6p6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Q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UAAABmAAAAJQAAAAwAAAAEAAAAVAAAAJwAAAA7AAAARgAAANMAAABlAAAAAQAAAKuqe0GrqnpBOwAAAEYAAAANAAAATAAAAAAAAAAAAAAAAAAAAP//////////aAAAAFMAZQByAGcAaQBvACAARwBhAHkAbwBzAG8AAAANAAAADQAAAAgAAAAOAAAABgAAAA4AAAAHAAAAEAAAAAwAAAAMAAAADgAAAAo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OgAAAAWAAAAcgAAANkAAACGAAAAAQAAAKuqe0GrqnpBFgAAAHIAAAAaAAAATAAAAAAAAAAAAAAAAAAAAP//////////gAAAAFMAZQByAGcAaQBvACAARABhAG0AaQBhAG4AIABHAGEAeQBvAHMAbwAgAEwAZQBpAHQAZQAJAAAACAAAAAYAAAAJAAAABAAAAAkAAAAEAAAACwAAAAgAAAAOAAAABAAAAAgAAAAJAAAABAAAAAsAAAAIAAAACAAAAAkAAAAHAAAACQAAAAQAAAAIAAAACAAAAAQAAAAFAAAACA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wAAABgAAAAFAAAAAAAAAP///wAAAAAAJQAAAAwAAAAFAAAATAAAAGQAAAAVAAAApgAAAFUBAAC6AAAAFQAAAKYAAABBAQAAFQAAACEA8AAAAAAAAAAAAAAAgD8AAAAAAAAAAAAAgD8AAAAAAAAAAAAAAAAAAAAAAAAAAAAAAAAAAAAAAAAAACUAAAAMAAAAAAAAgCgAAAAMAAAABQAAACUAAAAMAAAAAQAAABgAAAAMAAAAAAAAABIAAAAMAAAAAQAAABYAAAAMAAAAAAAAAFQAAAA4AQAAFgAAAKYAAABUAQAAugAAAAEAAACrqntBq6p6QRYAAACmAAAAJwAAAEwAAAAEAAAAFQAAAKYAAABWAQAAuwAAAJwAAABGAGkAcgBtAGEAZABvACAAcABvAHIAOgAgAFMARQBSAEcASQBPACAARABBAE0ASQBBAE4AIABHAEEAWQBPAFMATwAgAEwARQBJAFQARQAAAAgAAAAEAAAABgAAAA4AAAAIAAAACQAAAAkAAAAEAAAACQAAAAkAAAAGAAAAAwAAAAQAAAAJAAAACAAAAAoAAAALAAAABAAAAAwAAAAEAAAACwAAAAoAAAAOAAAABAAAAAoAAAAMAAAABAAAAAsAAAAKAAAACQAAAAwAAAAJAAAADAAAAAQAAAAIAAAACAAAAAQAAAAIAAAACA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FXnwyc5fhbENAXc2qQvpw2wCCcAlP6oZAgrdRYXtcfk=</DigestValue>
    </Reference>
    <Reference Type="http://www.w3.org/2000/09/xmldsig#Object" URI="#idOfficeObject">
      <DigestMethod Algorithm="http://www.w3.org/2001/04/xmlenc#sha256"/>
      <DigestValue>BvXcI6Etu8KGdJZphQJWBjRIJqL1LmBEq0rd5GYeDS8=</DigestValue>
    </Reference>
    <Reference Type="http://uri.etsi.org/01903#SignedProperties" URI="#idSignedProperties">
      <Transforms>
        <Transform Algorithm="http://www.w3.org/TR/2001/REC-xml-c14n-20010315"/>
      </Transforms>
      <DigestMethod Algorithm="http://www.w3.org/2001/04/xmlenc#sha256"/>
      <DigestValue>HJJ9wCUdv7zDvqfyLt4BsmWDs+w2F+rwnCZdP7NQAm4=</DigestValue>
    </Reference>
    <Reference Type="http://www.w3.org/2000/09/xmldsig#Object" URI="#idValidSigLnImg">
      <DigestMethod Algorithm="http://www.w3.org/2001/04/xmlenc#sha256"/>
      <DigestValue>eIxyEicEuGLtr96UTUQUeUqdIQ+pffYdogWSOGWkkXo=</DigestValue>
    </Reference>
    <Reference Type="http://www.w3.org/2000/09/xmldsig#Object" URI="#idInvalidSigLnImg">
      <DigestMethod Algorithm="http://www.w3.org/2001/04/xmlenc#sha256"/>
      <DigestValue>xFdN71eUTanHQUkZmREVlzewhFIGanlYyFJcxpRBA3k=</DigestValue>
    </Reference>
  </SignedInfo>
  <SignatureValue>ol07zaiioZlpi/DhpJ/BbjhDpjMJrmS3gL/uvMex4t7Xo9SvLcoWvwu/ypSqtYxLuGRF3u6gk9AB
9/2+o5WV9gqAPb0F299GXtgksfqy0q0j3isZ7OszabWJMZysvtfLB7Xvsyl+DEgEd/RFQy/1xsWe
NUgpGQhQKHLVoze0+JWtvw2ilkADscNk+Cu5w4V/1i1HkF2t0+2DsWmdSprwJD6XAKc5mfYzsDWG
KbdleH97Th3V4w5Wc3uAPhTfU2u/u66DLft1DfKLANq3GSe8M9zQUkd3jtwstGhqipkX83gzTKYu
kpkttaV7OQtvlhqqRMWwzN5jg1qBfTS+cVklMg==</SignatureValue>
  <KeyInfo>
    <X509Data>
      <X509Certificate>MIIIfDCCBmSgAwIBAgIIAf+qN/aChA0wDQYJKoZIhvcNAQELBQAwWjEaMBgGA1UEAwwRQ0EtRE9DVU1FTlRBIFMuQS4xFjAUBgNVBAUTDVJVQzgwMDUwMTcyLTExFzAVBgNVBAoMDkRPQ1VNRU5UQSBTLkEuMQswCQYDVQQGEwJQWTAeFw0yMzA2MTkxODM4MDBaFw0yNTA2MTgxODM4MDBaMIGzMSAwHgYDVQQDDBdNQVVSSUNJTyBWQUxERVogUklWRVJPUzESMBAGA1UEBRMJQ0k5MDAxMDMzMREwDwYDVQQqDAhNQVVSSUNJTzEXMBUGA1UEBAwOVkFMREVaIFJJVkVST1MxCzAJBgNVBAsMAkYyMTUwMwYDVQQKDCxDRVJUSUZJQ0FETyBDVUFMSUZJQ0FETyBERSBGSVJNQSBFTEVDVFJPTklDQTELMAkGA1UEBhMCUFkwggEiMA0GCSqGSIb3DQEBAQUAA4IBDwAwggEKAoIBAQDT3KSHCi/NAKF/ESD/uMNaGVFLbHXg+cVtyf8Iecxd5vQcgoDDIRAS03dQoP2/0B7lgzQ92F0Oo7hc9FCQ196Z9ri3txkx0oxqSTdTSTvlCSGyB0v8hqL11gXMCO4rLtmTtWoJGhHGzGyXbcd58yIXjyYFUoCumxLAlRKWPX962/pFsAhIbWyxFo7Z6tcgdIf9c2QZBxmuvUKQh4a68KLe1PIqbRYvAZtm+4XsCzoyL6E/QzGKHSQkyzgSWeN9VPCkifoxuo09FEawAWVoD6tVm7TuEoZ+f8oEltUBMwUzOPnz2CsSeBgAc6jvwgnWbeymvoa1Hq8PxpnS6AXAhtFt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tdmFsZGV6QGJuYmNvcnA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7Ss8EhzKfff6kX/pUfLkxWKivzowDgYDVR0PAQH/BAQDAgXgMA0GCSqGSIb3DQEBCwUAA4ICAQBHOQaC1CiT3W9+T1RcSGArMlp9V5SHZ6AKuwzFPv8/M2pvJU4eXy4+GFHBZivgDoEqZYHf1MuUOZtJK1zCjGQEXvsp77Gs1U3h74uYJkrKyBU1wd+IKvulU1z3S8t09Fv7Czw/QjGu9WqCI1k1D8nEd0Otvl6cJIrtlj/Dn1vgXSVNGMIwHYC+Th4OusUCbVXlfK127rnMQSoYN67lTOTLRmT6GRDVLKGNl3XFeEtZF/3AieZw/vXaEqJWLDA41oomrXKl4Ih6gp8RBUoMZydQRiFPhc0gc2TeBKltB2RIeQbZJ/V5Ot5B5l0kyM8b8PDb283lggKfseYDL0E4CkKMhx8a/FvDrADvgdxFfJaDopjShfUCstzmydLRGLEwW5TiULTF2RZZvmJMeBuW4rHkWN0SgbIQ7B3OFr2nehh+PnmmGSx/gRfRDUUpU7oDVFOn+ZkaniqQwkGF4kPItajMLnP3yu5LwJDwKoJJ5bdSlFfO/25bD7TJvJNGRsEls4gFH2UNOp7aBaSLfhQIv1FMuRXhzbZBFXkxObGptnPviVIVqjnmoODengvfKU+Vo1F3EPb9iXiveZ048Zv5GzUgmFt1ZSiSpJ5WhAKgtGbW5uuN6Z0nmP8+CkY0pMTEwIwykcXmDug2xMBNEEHZ14vZKhACJSEIpq3YAwNmlxHo/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256"/>
        <DigestValue>dgBJtLon2AhpBKNRvp2jQL8Ukxq7NjGx9Ht6gB2EKIM=</DigestValue>
      </Reference>
      <Reference URI="/xl/calcChain.xml?ContentType=application/vnd.openxmlformats-officedocument.spreadsheetml.calcChain+xml">
        <DigestMethod Algorithm="http://www.w3.org/2001/04/xmlenc#sha256"/>
        <DigestValue>Dx90dTjeDEJ1IHQ1CISgMHs7vpO0n02BjqzLvwYB3yk=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NU8q0n4sgDIMuVc67p5eETiwJcji7aGNCLuS5N+/Wjs=</DigestValue>
      </Reference>
      <Reference URI="/xl/drawings/drawing2.xml?ContentType=application/vnd.openxmlformats-officedocument.drawing+xml">
        <DigestMethod Algorithm="http://www.w3.org/2001/04/xmlenc#sha256"/>
        <DigestValue>hPleW7cXKShdC6TC8mYmeXjBG5Q/58uezH8C/b2tP5E=</DigestValue>
      </Reference>
      <Reference URI="/xl/drawings/drawing3.xml?ContentType=application/vnd.openxmlformats-officedocument.drawing+xml">
        <DigestMethod Algorithm="http://www.w3.org/2001/04/xmlenc#sha256"/>
        <DigestValue>KgoQAk5jfBMpajUTtU5sjxEefsmSg9qv9nJlqI1uubM=</DigestValue>
      </Reference>
      <Reference URI="/xl/drawings/drawing4.xml?ContentType=application/vnd.openxmlformats-officedocument.drawing+xml">
        <DigestMethod Algorithm="http://www.w3.org/2001/04/xmlenc#sha256"/>
        <DigestValue>rCe2MrpUM+qiDgym6MtCxh6634pFim0j1zu2sNKNBxc=</DigestValue>
      </Reference>
      <Reference URI="/xl/drawings/drawing5.xml?ContentType=application/vnd.openxmlformats-officedocument.drawing+xml">
        <DigestMethod Algorithm="http://www.w3.org/2001/04/xmlenc#sha256"/>
        <DigestValue>VdT26TNZbcSt8wtpSf+G2dLkYOSQCWRrhqhj2pbULKo=</DigestValue>
      </Reference>
      <Reference URI="/xl/drawings/drawing6.xml?ContentType=application/vnd.openxmlformats-officedocument.drawing+xml">
        <DigestMethod Algorithm="http://www.w3.org/2001/04/xmlenc#sha256"/>
        <DigestValue>oc4KM7ybCdKzcSV7EFhZkgKHPeRLbHx6xz3K9mO+wNo=</DigestValue>
      </Reference>
      <Reference URI="/xl/drawings/drawing7.xml?ContentType=application/vnd.openxmlformats-officedocument.drawing+xml">
        <DigestMethod Algorithm="http://www.w3.org/2001/04/xmlenc#sha256"/>
        <DigestValue>jYcu9fhzFZ69SgCQ/4SZ9WQhRxLR6/iXU+wrNqznaTI=</DigestValue>
      </Reference>
      <Reference URI="/xl/drawings/drawing8.xml?ContentType=application/vnd.openxmlformats-officedocument.drawing+xml">
        <DigestMethod Algorithm="http://www.w3.org/2001/04/xmlenc#sha256"/>
        <DigestValue>71cpLGxEiq5ctg7fUBogoU3gAswp3qFpUEvfEcQVmys=</DigestValue>
      </Reference>
      <Reference URI="/xl/drawings/drawing9.xml?ContentType=application/vnd.openxmlformats-officedocument.drawing+xml">
        <DigestMethod Algorithm="http://www.w3.org/2001/04/xmlenc#sha256"/>
        <DigestValue>eWKSvIWzamts/uiK9xh7m28aqYF3rOgfPVZbiMytOY8=</DigestValue>
      </Reference>
      <Reference URI="/xl/drawings/vmlDrawing1.vml?ContentType=application/vnd.openxmlformats-officedocument.vmlDrawing">
        <DigestMethod Algorithm="http://www.w3.org/2001/04/xmlenc#sha256"/>
        <DigestValue>cf6oN9FbxZuS/vSRe3beaEG1DG1BTuNA2cUaE+bNZbs=</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T2YhBm+mA/g8fTVGj11IBg4BqlQyIOUligJ+5jIToac=</DigestValue>
      </Reference>
      <Reference URI="/xl/media/image3.emf?ContentType=image/x-emf">
        <DigestMethod Algorithm="http://www.w3.org/2001/04/xmlenc#sha256"/>
        <DigestValue>2949Q/2bS2OxlxWAeW600Pf1fcYtNNOcwxj4Is9hI80=</DigestValue>
      </Reference>
      <Reference URI="/xl/media/image4.emf?ContentType=image/x-emf">
        <DigestMethod Algorithm="http://www.w3.org/2001/04/xmlenc#sha256"/>
        <DigestValue>njMw+tQjFDjuZduyuTc2hiO19+X7WiRetllRmSbhJ2k=</DigestValue>
      </Reference>
      <Reference URI="/xl/printerSettings/printerSettings1.bin?ContentType=application/vnd.openxmlformats-officedocument.spreadsheetml.printerSettings">
        <DigestMethod Algorithm="http://www.w3.org/2001/04/xmlenc#sha256"/>
        <DigestValue>RM7vSymHedknyL9ZBPKS3Yj8NE0Llp11CVmFELOZK6E=</DigestValue>
      </Reference>
      <Reference URI="/xl/printerSettings/printerSettings10.bin?ContentType=application/vnd.openxmlformats-officedocument.spreadsheetml.printerSettings">
        <DigestMethod Algorithm="http://www.w3.org/2001/04/xmlenc#sha256"/>
        <DigestValue>TRrCOIAvgyay9+dOHANtMRhI4Mlj24DaFIyKQoKcdPw=</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+CD8yXTcV7R0UPktSQ1iysCJtCvCSVF2j80e6m46HpQ=</DigestValue>
      </Reference>
      <Reference URI="/xl/printerSettings/printerSettings13.bin?ContentType=application/vnd.openxmlformats-officedocument.spreadsheetml.printerSettings">
        <DigestMethod Algorithm="http://www.w3.org/2001/04/xmlenc#sha256"/>
        <DigestValue>TRrCOIAvgyay9+dOHANtMRhI4Mlj24DaFIyKQoKcdPw=</DigestValue>
      </Reference>
      <Reference URI="/xl/printerSettings/printerSettings14.bin?ContentType=application/vnd.openxmlformats-officedocument.spreadsheetml.printerSettings">
        <DigestMethod Algorithm="http://www.w3.org/2001/04/xmlenc#sha256"/>
        <DigestValue>aKO8XWThzgvGlTVSu23kX37OoqtKGS6PBUkmhsicI1Y=</DigestValue>
      </Reference>
      <Reference URI="/xl/printerSettings/printerSettings15.bin?ContentType=application/vnd.openxmlformats-officedocument.spreadsheetml.printerSettings">
        <DigestMethod Algorithm="http://www.w3.org/2001/04/xmlenc#sha256"/>
        <DigestValue>TRrCOIAvgyay9+dOHANtMRhI4Mlj24DaFIyKQoKcdPw=</DigestValue>
      </Reference>
      <Reference URI="/xl/printerSettings/printerSettings16.bin?ContentType=application/vnd.openxmlformats-officedocument.spreadsheetml.printerSettings">
        <DigestMethod Algorithm="http://www.w3.org/2001/04/xmlenc#sha256"/>
        <DigestValue>hqnMLvZ6XBY2fH1KhK00vJXWuxlSZRWkoKrdKDrIF2Q=</DigestValue>
      </Reference>
      <Reference URI="/xl/printerSettings/printerSettings17.bin?ContentType=application/vnd.openxmlformats-officedocument.spreadsheetml.printerSettings">
        <DigestMethod Algorithm="http://www.w3.org/2001/04/xmlenc#sha256"/>
        <DigestValue>82lw6sm57LAZKDcAOrer8Dq0JuSR9K7a6PanFoORimg=</DigestValue>
      </Reference>
      <Reference URI="/xl/printerSettings/printerSettings18.bin?ContentType=application/vnd.openxmlformats-officedocument.spreadsheetml.printerSettings">
        <DigestMethod Algorithm="http://www.w3.org/2001/04/xmlenc#sha256"/>
        <DigestValue>8ULINyTSns7e3+F/twyhXb2p4OEI5M6paxloUp/0tKM=</DigestValue>
      </Reference>
      <Reference URI="/xl/printerSettings/printerSettings19.bin?ContentType=application/vnd.openxmlformats-officedocument.spreadsheetml.printerSettings">
        <DigestMethod Algorithm="http://www.w3.org/2001/04/xmlenc#sha256"/>
        <DigestValue>8ULINyTSns7e3+F/twyhXb2p4OEI5M6paxloUp/0tKM=</DigestValue>
      </Reference>
      <Reference URI="/xl/printerSettings/printerSettings2.bin?ContentType=application/vnd.openxmlformats-officedocument.spreadsheetml.printerSettings">
        <DigestMethod Algorithm="http://www.w3.org/2001/04/xmlenc#sha256"/>
        <DigestValue>aKO8XWThzgvGlTVSu23kX37OoqtKGS6PBUkmhsicI1Y=</DigestValue>
      </Reference>
      <Reference URI="/xl/printerSettings/printerSettings20.bin?ContentType=application/vnd.openxmlformats-officedocument.spreadsheetml.printerSettings">
        <DigestMethod Algorithm="http://www.w3.org/2001/04/xmlenc#sha256"/>
        <DigestValue>8ULINyTSns7e3+F/twyhXb2p4OEI5M6paxloUp/0tKM=</DigestValue>
      </Reference>
      <Reference URI="/xl/printerSettings/printerSettings21.bin?ContentType=application/vnd.openxmlformats-officedocument.spreadsheetml.printerSettings">
        <DigestMethod Algorithm="http://www.w3.org/2001/04/xmlenc#sha256"/>
        <DigestValue>8ULINyTSns7e3+F/twyhXb2p4OEI5M6paxloUp/0tKM=</DigestValue>
      </Reference>
      <Reference URI="/xl/printerSettings/printerSettings22.bin?ContentType=application/vnd.openxmlformats-officedocument.spreadsheetml.printerSettings">
        <DigestMethod Algorithm="http://www.w3.org/2001/04/xmlenc#sha256"/>
        <DigestValue>NDWrMie8USMeuK4vnTyKRn1lK1b17bBTSTUo7MI+mLs=</DigestValue>
      </Reference>
      <Reference URI="/xl/printerSettings/printerSettings23.bin?ContentType=application/vnd.openxmlformats-officedocument.spreadsheetml.printerSettings">
        <DigestMethod Algorithm="http://www.w3.org/2001/04/xmlenc#sha256"/>
        <DigestValue>ZVxXhJn6XmjT/m1Dw2UhwYZPVXYMSYE+DUFTlsgHV4s=</DigestValue>
      </Reference>
      <Reference URI="/xl/printerSettings/printerSettings24.bin?ContentType=application/vnd.openxmlformats-officedocument.spreadsheetml.printerSettings">
        <DigestMethod Algorithm="http://www.w3.org/2001/04/xmlenc#sha256"/>
        <DigestValue>ZVxXhJn6XmjT/m1Dw2UhwYZPVXYMSYE+DUFTlsgHV4s=</DigestValue>
      </Reference>
      <Reference URI="/xl/printerSettings/printerSettings25.bin?ContentType=application/vnd.openxmlformats-officedocument.spreadsheetml.printerSettings">
        <DigestMethod Algorithm="http://www.w3.org/2001/04/xmlenc#sha256"/>
        <DigestValue>ZVxXhJn6XmjT/m1Dw2UhwYZPVXYMSYE+DUFTlsgHV4s=</DigestValue>
      </Reference>
      <Reference URI="/xl/printerSettings/printerSettings26.bin?ContentType=application/vnd.openxmlformats-officedocument.spreadsheetml.printerSettings">
        <DigestMethod Algorithm="http://www.w3.org/2001/04/xmlenc#sha256"/>
        <DigestValue>GyyR84UYFfbFvVrs+ip9vPggIMAXC0nxkmeUVNsGxCc=</DigestValue>
      </Reference>
      <Reference URI="/xl/printerSettings/printerSettings27.bin?ContentType=application/vnd.openxmlformats-officedocument.spreadsheetml.printerSettings">
        <DigestMethod Algorithm="http://www.w3.org/2001/04/xmlenc#sha256"/>
        <DigestValue>GyyR84UYFfbFvVrs+ip9vPggIMAXC0nxkmeUVNsGxCc=</DigestValue>
      </Reference>
      <Reference URI="/xl/printerSettings/printerSettings28.bin?ContentType=application/vnd.openxmlformats-officedocument.spreadsheetml.printerSettings">
        <DigestMethod Algorithm="http://www.w3.org/2001/04/xmlenc#sha256"/>
        <DigestValue>ZVxXhJn6XmjT/m1Dw2UhwYZPVXYMSYE+DUFTlsgHV4s=</DigestValue>
      </Reference>
      <Reference URI="/xl/printerSettings/printerSettings29.bin?ContentType=application/vnd.openxmlformats-officedocument.spreadsheetml.printerSettings">
        <DigestMethod Algorithm="http://www.w3.org/2001/04/xmlenc#sha256"/>
        <DigestValue>ZVxXhJn6XmjT/m1Dw2UhwYZPVXYMSYE+DUFTlsgHV4s=</DigestValue>
      </Reference>
      <Reference URI="/xl/printerSettings/printerSettings3.bin?ContentType=application/vnd.openxmlformats-officedocument.spreadsheetml.printerSettings">
        <DigestMethod Algorithm="http://www.w3.org/2001/04/xmlenc#sha256"/>
        <DigestValue>aKO8XWThzgvGlTVSu23kX37OoqtKGS6PBUkmhsicI1Y=</DigestValue>
      </Reference>
      <Reference URI="/xl/printerSettings/printerSettings30.bin?ContentType=application/vnd.openxmlformats-officedocument.spreadsheetml.printerSettings">
        <DigestMethod Algorithm="http://www.w3.org/2001/04/xmlenc#sha256"/>
        <DigestValue>ZVxXhJn6XmjT/m1Dw2UhwYZPVXYMSYE+DUFTlsgHV4s=</DigestValue>
      </Reference>
      <Reference URI="/xl/printerSettings/printerSettings31.bin?ContentType=application/vnd.openxmlformats-officedocument.spreadsheetml.printerSettings">
        <DigestMethod Algorithm="http://www.w3.org/2001/04/xmlenc#sha256"/>
        <DigestValue>4a4n34P65VfRsgzjD4Ya7SLD1ryT94i9AulGP29/2mg=</DigestValue>
      </Reference>
      <Reference URI="/xl/printerSettings/printerSettings32.bin?ContentType=application/vnd.openxmlformats-officedocument.spreadsheetml.printerSettings">
        <DigestMethod Algorithm="http://www.w3.org/2001/04/xmlenc#sha256"/>
        <DigestValue>uEytLUZB2XUIlp4S1X1OrZfSDIJ97PEGHsjzk1VUV2A=</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aKO8XWThzgvGlTVSu23kX37OoqtKGS6PBUkmhsicI1Y=</DigestValue>
      </Reference>
      <Reference URI="/xl/printerSettings/printerSettings5.bin?ContentType=application/vnd.openxmlformats-officedocument.spreadsheetml.printerSettings">
        <DigestMethod Algorithm="http://www.w3.org/2001/04/xmlenc#sha256"/>
        <DigestValue>aKO8XWThzgvGlTVSu23kX37OoqtKGS6PBUkmhsicI1Y=</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u53lTs9QqFb4DEx5MGhtxT4rvt76a9ltPmfITJfuK/k=</DigestValue>
      </Reference>
      <Reference URI="/xl/printerSettings/printerSettings8.bin?ContentType=application/vnd.openxmlformats-officedocument.spreadsheetml.printerSettings">
        <DigestMethod Algorithm="http://www.w3.org/2001/04/xmlenc#sha256"/>
        <DigestValue>TRrCOIAvgyay9+dOHANtMRhI4Mlj24DaFIyKQoKcdPw=</DigestValue>
      </Reference>
      <Reference URI="/xl/printerSettings/printerSettings9.bin?ContentType=application/vnd.openxmlformats-officedocument.spreadsheetml.printerSettings">
        <DigestMethod Algorithm="http://www.w3.org/2001/04/xmlenc#sha256"/>
        <DigestValue>BCq9O5HHwm91X0cDGi4bjZg0oXnSgv7WGiCfkpesuIU=</DigestValue>
      </Reference>
      <Reference URI="/xl/sharedStrings.xml?ContentType=application/vnd.openxmlformats-officedocument.spreadsheetml.sharedStrings+xml">
        <DigestMethod Algorithm="http://www.w3.org/2001/04/xmlenc#sha256"/>
        <DigestValue>kgCtKpeH4whV9Lv4mbvLLIlqjXgXE1toN2/ppYaaOhk=</DigestValue>
      </Reference>
      <Reference URI="/xl/styles.xml?ContentType=application/vnd.openxmlformats-officedocument.spreadsheetml.styles+xml">
        <DigestMethod Algorithm="http://www.w3.org/2001/04/xmlenc#sha256"/>
        <DigestValue>1Sy4fXcvqxLE5ZGkOKTTY664opoIAV9gc49OMPgNTew=</DigestValue>
      </Reference>
      <Reference URI="/xl/theme/theme1.xml?ContentType=application/vnd.openxmlformats-officedocument.theme+xml">
        <DigestMethod Algorithm="http://www.w3.org/2001/04/xmlenc#sha256"/>
        <DigestValue>JNGnPKHKsPy6kmCp11/sNt3bmMqQkZWAeEqk2KQCTYU=</DigestValue>
      </Reference>
      <Reference URI="/xl/workbook.xml?ContentType=application/vnd.openxmlformats-officedocument.spreadsheetml.sheet.main+xml">
        <DigestMethod Algorithm="http://www.w3.org/2001/04/xmlenc#sha256"/>
        <DigestValue>zNKFT+hYycvxveedMuEn8wvhugnNOoKHhtxPPUrxKtA=</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L4Ai8+oeW+lFs8pLSaka9a8j+nCr9AAaiyWIpxDneLQ=</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iiI62456xgyBiH9I39OyDE+Qfvj84F4KrO+TyRZEP5g=</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O+cQMJQrJwN4z40NB8iNU3a+vlpI2K/jP5kkpiFrhgU=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H9OBxbd9aDHW1On7KlebJYx/UwO8TXqOdl1m5H1GKhQ=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cJsitK2teW8VPfLy8h24AKEWh9h7dnObslhrViN3fi4=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RYvNuPpMDc10dJQ5/7SUFGVZoSFhieruAw+zMKWzEWU=</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N+XJFggPcBCcbU/7XTPzyEL7buaVDWYpukZQ9YmDbmo=</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4LXK0cDvEQv66nO+gsuhUEgE4OipXQ8PQiDR9a3mVdU=</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MF+P3+e4DYa5wmyYRFc1IkIKe5JiXaR7aqADvKNhggU=</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bKhtrJyQMaCd5e2VfyrFo0HK6hbMLN32BHgzvH0fLec=</DigestValue>
      </Reference>
      <Reference URI="/xl/worksheets/sheet1.xml?ContentType=application/vnd.openxmlformats-officedocument.spreadsheetml.worksheet+xml">
        <DigestMethod Algorithm="http://www.w3.org/2001/04/xmlenc#sha256"/>
        <DigestValue>JNdu22ZIGrdqs66vChQGcQp2WzSu2VWb+MUQr9idzPc=</DigestValue>
      </Reference>
      <Reference URI="/xl/worksheets/sheet10.xml?ContentType=application/vnd.openxmlformats-officedocument.spreadsheetml.worksheet+xml">
        <DigestMethod Algorithm="http://www.w3.org/2001/04/xmlenc#sha256"/>
        <DigestValue>8MOtji8sIdqZfNq7QYfVTIBGbBJ0fdSDExMdVvhi7E0=</DigestValue>
      </Reference>
      <Reference URI="/xl/worksheets/sheet11.xml?ContentType=application/vnd.openxmlformats-officedocument.spreadsheetml.worksheet+xml">
        <DigestMethod Algorithm="http://www.w3.org/2001/04/xmlenc#sha256"/>
        <DigestValue>ZBDmmPV5CYn9k7bqTTStY7+UGx81Cqw2bdKzsSDLiA4=</DigestValue>
      </Reference>
      <Reference URI="/xl/worksheets/sheet12.xml?ContentType=application/vnd.openxmlformats-officedocument.spreadsheetml.worksheet+xml">
        <DigestMethod Algorithm="http://www.w3.org/2001/04/xmlenc#sha256"/>
        <DigestValue>Z4n6xZKO6YRK7KGvVOO1S9ldIkgDtjnSTebVr1kN4aM=</DigestValue>
      </Reference>
      <Reference URI="/xl/worksheets/sheet13.xml?ContentType=application/vnd.openxmlformats-officedocument.spreadsheetml.worksheet+xml">
        <DigestMethod Algorithm="http://www.w3.org/2001/04/xmlenc#sha256"/>
        <DigestValue>pSjGAnHq7flTTQ9PFJf5haDYRmL05XJ2sE3DcL9xayg=</DigestValue>
      </Reference>
      <Reference URI="/xl/worksheets/sheet14.xml?ContentType=application/vnd.openxmlformats-officedocument.spreadsheetml.worksheet+xml">
        <DigestMethod Algorithm="http://www.w3.org/2001/04/xmlenc#sha256"/>
        <DigestValue>eBiWKvUtubftCDMck/A7266Eg+LE3ZgIboCHnejekiQ=</DigestValue>
      </Reference>
      <Reference URI="/xl/worksheets/sheet15.xml?ContentType=application/vnd.openxmlformats-officedocument.spreadsheetml.worksheet+xml">
        <DigestMethod Algorithm="http://www.w3.org/2001/04/xmlenc#sha256"/>
        <DigestValue>q7usAa5VRlXWDOA9bWvgg/TAYi7rDKiSYiPO8mGAN78=</DigestValue>
      </Reference>
      <Reference URI="/xl/worksheets/sheet16.xml?ContentType=application/vnd.openxmlformats-officedocument.spreadsheetml.worksheet+xml">
        <DigestMethod Algorithm="http://www.w3.org/2001/04/xmlenc#sha256"/>
        <DigestValue>m9O/bno5s/p48snf3u3sKVf9H+HogYy/glTPfnLRGuk=</DigestValue>
      </Reference>
      <Reference URI="/xl/worksheets/sheet2.xml?ContentType=application/vnd.openxmlformats-officedocument.spreadsheetml.worksheet+xml">
        <DigestMethod Algorithm="http://www.w3.org/2001/04/xmlenc#sha256"/>
        <DigestValue>OYlo4ePN4hyyyHQIc1G5VsFA9A4/J5r0UsfhyXYZEsc=</DigestValue>
      </Reference>
      <Reference URI="/xl/worksheets/sheet3.xml?ContentType=application/vnd.openxmlformats-officedocument.spreadsheetml.worksheet+xml">
        <DigestMethod Algorithm="http://www.w3.org/2001/04/xmlenc#sha256"/>
        <DigestValue>VNKoBbO8mvKQfSksVG1S73z6+0zuOGtjjM+JTGIfoik=</DigestValue>
      </Reference>
      <Reference URI="/xl/worksheets/sheet4.xml?ContentType=application/vnd.openxmlformats-officedocument.spreadsheetml.worksheet+xml">
        <DigestMethod Algorithm="http://www.w3.org/2001/04/xmlenc#sha256"/>
        <DigestValue>JnTbmlC2BhFzVogcujHM5lRxn+4vWUdSDTTo8PeBngU=</DigestValue>
      </Reference>
      <Reference URI="/xl/worksheets/sheet5.xml?ContentType=application/vnd.openxmlformats-officedocument.spreadsheetml.worksheet+xml">
        <DigestMethod Algorithm="http://www.w3.org/2001/04/xmlenc#sha256"/>
        <DigestValue>njnzuahXK6kD/qufL+tRk+p9niZF/XqScaWtjiEv5MY=</DigestValue>
      </Reference>
      <Reference URI="/xl/worksheets/sheet6.xml?ContentType=application/vnd.openxmlformats-officedocument.spreadsheetml.worksheet+xml">
        <DigestMethod Algorithm="http://www.w3.org/2001/04/xmlenc#sha256"/>
        <DigestValue>/+vM7NUEpQPXaIg5lH7SsIKaFWEC57CgjInRE33gI8k=</DigestValue>
      </Reference>
      <Reference URI="/xl/worksheets/sheet7.xml?ContentType=application/vnd.openxmlformats-officedocument.spreadsheetml.worksheet+xml">
        <DigestMethod Algorithm="http://www.w3.org/2001/04/xmlenc#sha256"/>
        <DigestValue>22cO0b3bKiEchCuwvb/bivnmGqDkTA3EkcAlyBIYzUQ=</DigestValue>
      </Reference>
      <Reference URI="/xl/worksheets/sheet8.xml?ContentType=application/vnd.openxmlformats-officedocument.spreadsheetml.worksheet+xml">
        <DigestMethod Algorithm="http://www.w3.org/2001/04/xmlenc#sha256"/>
        <DigestValue>jrLXZ18tEPo2qk8dbeP6SJtRw+7EaGMgM8LsIc5Yn1A=</DigestValue>
      </Reference>
      <Reference URI="/xl/worksheets/sheet9.xml?ContentType=application/vnd.openxmlformats-officedocument.spreadsheetml.worksheet+xml">
        <DigestMethod Algorithm="http://www.w3.org/2001/04/xmlenc#sha256"/>
        <DigestValue>TBIQuZuN8u/OY1+xxBlYybR9WRMJ24UVFC03IOigzq8=</DigestValue>
      </Reference>
    </Manifest>
    <SignatureProperties>
      <SignatureProperty Id="idSignatureTime" Target="#idPackageSignature">
        <mdssi:SignatureTime xmlns:mdssi="http://schemas.openxmlformats.org/package/2006/digital-signature">
          <mdssi:Format>YYYY-MM-DDThh:mm:ssTZD</mdssi:Format>
          <mdssi:Value>2024-03-28T00:05:29Z</mdssi:Value>
        </mdssi:SignatureTime>
      </SignatureProperty>
    </SignatureProperties>
  </Object>
  <Object Id="idOfficeObject">
    <SignatureProperties>
      <SignatureProperty Id="idOfficeV1Details" Target="#idPackageSignature">
        <SignatureInfoV1 xmlns="http://schemas.microsoft.com/office/2006/digsig">
          <SetupID>{4A1ADB61-CAE5-474B-AEF9-4DDE0479465A}</SetupID>
          <SignatureText>Mauricio Valdez</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2024-03-28T00:05:29Z</xd:SigningTime>
          <xd:SigningCertificate>
            <xd:Cert>
              <xd:CertDigest>
                <DigestMethod Algorithm="http://www.w3.org/2001/04/xmlenc#sha256"/>
                <DigestValue>7dCSYQeLdpPVKYj8Fs5GwcJK5q9b3FWFchNDKisl9eE=</DigestValue>
              </xd:CertDigest>
              <xd:IssuerSerial>
                <X509IssuerName>C=PY, O=DOCUMENTA S.A., SERIALNUMBER=RUC80050172-1, CN=CA-DOCUMENTA S.A.</X509IssuerName>
                <X509SerialNumber>144020870434817037</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AeFAAAAwoAACBFTUYAAAEAoBoAAKI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CAAAAAAAAAAoKyI+H8AAACgrIj4fwAAEwAAAAAAAAAAADNU+X8AAHWk54f4fwAAMBYzVPl/AAATAAAAAAAAAAgXAAAAAAAAQAAAwPh/AAAAADNU+X8AAEWn54f4fwAABAAAAAAAAAAwFjNU+X8AADCzMI3oAAAAEwAAAAAAAABIAAAAAAAAACTajYj4fwAAkKOsiPh/AACA3o2I+H8AAAEAAAAAAAAAEASOiPh/AAAAADNU+X8AAAAAAAAAAAAAAAAAAAAAAACH9RhV+X8AALAlGZhtAgAAC6eMUvl/AAAAtDCN6AAAAJm0MI3oAAAAAAAAAAAAAAAAAAAAZHYACAAAAAAlAAAADAAAAAEAAAAYAAAADAAAAAAAAAASAAAADAAAAAEAAAAeAAAAGAAAAPUAAAAFAAAAMgEAABYAAAAlAAAADAAAAAEAAABUAAAAhAAAAPYAAAAFAAAAMAEAABUAAAABAAAAAMCAQe0lgEH2AAAABQAAAAkAAABMAAAAAAAAAAAAAAAAAAAA//////////9gAAAAMgA3AC8AMw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QAAAAAAAADIRy+N6AAAAABKL43oAAAAiE6wUvl/AAAAAAAAAAAAAAkAAAAAAAAAmJMkoG0CAAC4pueH+H8AAAAAAAAAAAAAAAAAAAAAAABbTFqNeWgAAEhJL43oAAAA/v/////////A7YKObQIAALAlGZhtAgAAcEovjQAAAAAAAAAAAAAAAAcAAAAAAAAAONb/mW0CAACsSS+N6AAAAOlJL43oAAAA0beIUvl/AAD///////////////8AAP////////////89AjB9gigAALAlGZhtAgAAC6eMUvl/AABQSS+N6AAAAOlJL43oAAAAwHg6J24C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D2MbQIAAMkeL43oAAAAAwAAAAAAAACITrBS+X8AAAAAAAAAAAAAAgAAAPh/AAAoAAAAAAAAAAAAAAD4fwAAAAAAAAAAAAAAAAAAAAAAAIsXWo15aAAAiBd1h/h/AAAIIXWH+H8AAOD///8AAAAAsCUZmG0CAADYIC+NAAAAAAAAAAAAAAAABgAAAAAAAAAgAAAAAAAAAPwfL43oAAAAOSAvjegAAADRt4hS+X8AAAEAAAAAAAAAyK1ShwAAAACYcXaH+H8AAAC2pe5tAgAAsCUZmG0CAAALp4xS+X8AAKAfL43oAAAAOSAvjegAAACAgVrpbQIAAAAAAABkdgAIAAAAACUAAAAMAAAAAwAAABgAAAAMAAAAAAAAABIAAAAMAAAAAQAAABYAAAAMAAAACAAAAFQAAABUAAAADAAAADcAAAAgAAAAWgAAAAEAAAAAwIBB7SWA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0AAABWAAAAMAAAADsAAACOAAAAHAAAACEA8AAAAAAAAAAAAAAAgD8AAAAAAAAAAAAAgD8AAAAAAAAAAAAAAAAAAAAAAAAAAAAAAAAAAAAAAAAAACUAAAAMAAAAAAAAgCgAAAAMAAAABAAAAFIAAABwAQAABAAAAOz///8AAAAAAAAAAAAAAACQAQAAAAAAAQAAAABzAGUAZwBvAGUAIAB1AGkAAAAAAAAAAAAAAAAAAAAAAAAAAAAAAAAAAAAAAAAAAAAAAAAAAAAAAAAAAAAAAAAAAAAAAAAAAADoAAAALLfLhvh/AAAQAAAA+H8AAIhOsFL5fwAAAAAAAAAAAAABAAAAAAAAAAviXS1PegAAAAAAAAAAAAAAAAAAAAAAAAAAAAAAAAAAKxRajXloAAAAAAAAAAAAAAAAwEIAAAAA7P///wAAAACwJRmYbQIAAHgiL40AAAAAAAAAAAAAAAAJAAAAAAAAACAAAAAAAAAAnCEvjegAAADZIS+N6AAAANG3iFL5fwAABQAAAAAAAAAAAAAAAAAAANAgL43oAAAAHxLJhvh/AACwJRmYbQIAAAunjFL5fwAAQCEvjegAAADZIS+N6AAAAPC5teptAgAAAAAAAGR2AAgAAAAAJQAAAAwAAAAEAAAAGAAAAAwAAAAAAAAAEgAAAAwAAAABAAAAHgAAABgAAAAwAAAAOwAAAL4AAABXAAAAJQAAAAwAAAAEAAAAVAAAAKgAAAAxAAAAOwAAALwAAABWAAAAAQAAAADAgEHtJYBBMQAAADsAAAAPAAAATAAAAAAAAAAAAAAAAAAAAP//////////bAAAAE0AYQB1AHIAaQBjAGkAbwAgAFYAYQBsAGQAZQB6AAAAEgAAAAoAAAALAAAABwAAAAUAAAAJAAAABQAAAAwAAAAFAAAADAAAAAoAAAAFAAAADA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gAAAAPAAAAYQAAAJsAAABxAAAAAQAAAADAgEHtJYBBDwAAAGEAAAAXAAAATAAAAAAAAAAAAAAAAAAAAP//////////fAAAAE0AYQB1AHIAaQBjAGkAbwAgAFYAYQBsAGQAZQB6ACAAUgBpAHYAZQByAG8AcwAAAAwAAAAHAAAABwAAAAUAAAADAAAABgAAAAMAAAAIAAAABAAAAAgAAAAHAAAAAwAAAAgAAAAHAAAABgAAAAQAAAAIAAAAAwAAAAYAAAAHAAAABQAAAAgAAAAG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nAAAAGAAAAAUAAAAAAAAA////AAAAAAAlAAAADAAAAAUAAABMAAAAZAAAAA4AAACLAAAABAEAAJsAAAAOAAAAiwAAAPcAAAARAAAAIQDwAAAAAAAAAAAAAACAPwAAAAAAAAAAAACAPwAAAAAAAAAAAAAAAAAAAAAAAAAAAAAAAAAAAAAAAAAAJQAAAAwAAAAAAACAKAAAAAwAAAAFAAAAJQAAAAwAAAABAAAAGAAAAAwAAAAAAAAAEgAAAAwAAAABAAAAFgAAAAwAAAAAAAAAVAAAACQBAAAPAAAAiwAAAAMBAACbAAAAAQAAAADAgEHtJYBBDwAAAIsAAAAkAAAATAAAAAQAAAAOAAAAiwAAAAUBAACcAAAAlAAAAEYAaQByAG0AYQBkAG8AIABwAG8AcgA6ACAATQBBAFUAUgBJAEMASQBPACAAVgBBAEwARABFAFoAIABSAEkAVgBFAFIATwBTAAYAAAADAAAABQAAAAsAAAAHAAAACAAAAAgAAAAEAAAACAAAAAgAAAAFAAAAAwAAAAQAAAAMAAAACAAAAAkAAAAIAAAAAwAAAAgAAAADAAAACgAAAAQAAAAIAAAACAAAAAYAAAAJAAAABwAAAAcAAAAEAAAACAAAAAMAAAAIAAAABwAAAAgAAAAKAAAABwAAABYAAAAMAAAAAAAAACUAAAAMAAAAAgAAAA4AAAAUAAAAAAAAABAAAAAUAAAA</Object>
  <Object Id="idInvalidSigLnImg">AQAAAGwAAAAAAAAAAAAAAD8BAACfAAAAAAAAAAAAAAAeFAAAAwoAACBFTUYAAAEAICEAAKk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IAAAAAAAAACgrIj4fwAAAKCsiPh/AAATAAAAAAAAAAAAM1T5fwAAdaTnh/h/AAAwFjNU+X8AABMAAAAAAAAACBcAAAAAAABAAADA+H8AAAAAM1T5fwAARafnh/h/AAAEAAAAAAAAADAWM1T5fwAAMLMwjegAAAATAAAAAAAAAEgAAAAAAAAAJNqNiPh/AACQo6yI+H8AAIDejYj4fwAAAQAAAAAAAAAQBI6I+H8AAAAAM1T5fwAAAAAAAAAAAAAAAAAAAAAAAIf1GFX5fwAAsCUZmG0CAAALp4xS+X8AAAC0MI3oAAAAmbQwjegAAAAAAAAAAAAAAAAAAABkdgAIAAAAACUAAAAMAAAAAQAAABgAAAAMAAAA/wAAABIAAAAMAAAAAQAAAB4AAAAYAAAAMAAAAAUAAACLAAAAFgAAACUAAAAMAAAAAQAAAFQAAACoAAAAMQAAAAUAAACJAAAAFQAAAAEAAAAAwIBB7SWAQTEAAAAFAAAADwAAAEwAAAAAAAAAAAAAAAAAAAD//////////2wAAABGAGkAcgBtAGEAIABuAG8AIAB2AOEAbABpAGQAYQB1hw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BAAAAAAAAAMhHL43oAAAAAEovjegAAACITrBS+X8AAAAAAAAAAAAACQAAAAAAAACYkySgbQIAALim54f4fwAAAAAAAAAAAAAAAAAAAAAAAFtMWo15aAAASEkvjegAAAD+/////////8Dtgo5tAgAAsCUZmG0CAABwSi+NAAAAAAAAAAAAAAAABwAAAAAAAAA41v+ZbQIAAKxJL43oAAAA6UkvjegAAADRt4hS+X8AAP///////////////wAA/////////////z0CMH2CKAAAsCUZmG0CAAALp4xS+X8AAFBJL43oAAAA6UkvjegAAADAeDonbgI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PYxtAgAAyR4vjegAAAADAAAAAAAAAIhOsFL5fwAAAAAAAAAAAAACAAAA+H8AACgAAAAAAAAAAAAAAPh/AAAAAAAAAAAAAAAAAAAAAAAAixdajXloAACIF3WH+H8AAAghdYf4fwAA4P///wAAAACwJRmYbQIAANggL40AAAAAAAAAAAAAAAAGAAAAAAAAACAAAAAAAAAA/B8vjegAAAA5IC+N6AAAANG3iFL5fwAAAQAAAAAAAADIrVKHAAAAAJhxdof4fwAAALal7m0CAACwJRmYbQIAAAunjFL5fwAAoB8vjegAAAA5IC+N6AAAAICBWultAgAAAAAAAGR2AAgAAAAAJQAAAAwAAAADAAAAGAAAAAwAAAAAAAAAEgAAAAwAAAABAAAAFgAAAAwAAAAIAAAAVAAAAFQAAAAMAAAANwAAACAAAABaAAAAAQAAAADAgEHtJYBBDAAAAFsAAAABAAAATAAAAAQAAAALAAAANwAAACIAAABbAAAAUAAAAFgAY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QAAAFYAAAAwAAAAOwAAAI4AAAAcAAAAIQDwAAAAAAAAAAAAAACAPwAAAAAAAAAAAACAPwAAAAAAAAAAAAAAAAAAAAAAAAAAAAAAAAAAAAAAAAAAJQAAAAwAAAAAAACAKAAAAAwAAAAEAAAAUgAAAHABAAAEAAAA7P///wAAAAAAAAAAAAAAAJABAAAAAAABAAAAAHMAZQBnAG8AZQAgAHUAaQAAAAAAAAAAAAAAAAAAAAAAAAAAAAAAAAAAAAAAAAAAAAAAAAAAAAAAAAAAAAAAAAAAAAAAAAAAAOgAAAAst8uG+H8AABAAAAD4fwAAiE6wUvl/AAAAAAAAAAAAAAEAAAAAAAAAC+JdLU96AAAAAAAAAAAAAAAAAAAAAAAAAAAAAAAAAAArFFqNeWgAAAAAAAAAAAAAAADAQgAAAADs////AAAAALAlGZhtAgAAeCIvjQAAAAAAAAAAAAAAAAkAAAAAAAAAIAAAAAAAAACcIS+N6AAAANkhL43oAAAA0beIUvl/AAAFAAAAAAAAAAAAAAAAAAAA0CAvjegAAAAfEsmG+H8AALAlGZhtAgAAC6eMUvl/AABAIS+N6AAAANkhL43oAAAA8Lm16m0CAAAAAAAAZHYACAAAAAAlAAAADAAAAAQAAAAYAAAADAAAAAAAAAASAAAADAAAAAEAAAAeAAAAGAAAADAAAAA7AAAAvgAAAFcAAAAlAAAADAAAAAQAAABUAAAAqAAAADEAAAA7AAAAvAAAAFYAAAABAAAAAMCAQe0lgEExAAAAOwAAAA8AAABMAAAAAAAAAAAAAAAAAAAA//////////9sAAAATQBhAHUAcgBpAGMAaQBvACAAVgBhAGwAZABlAHoAAAASAAAACgAAAAsAAAAHAAAABQAAAAkAAAAFAAAADAAAAAUAAAAMAAAACgAAAAUAAAAMAAAACgAAAAk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2AAAAA8AAABhAAAAmwAAAHEAAAABAAAAAMCAQe0lgEEPAAAAYQAAABcAAABMAAAAAAAAAAAAAAAAAAAA//////////98AAAATQBhAHUAcgBpAGMAaQBvACAAVgBhAGwAZABlAHoAIABSAGkAdgBlAHIAbwBzAAAADAAAAAcAAAAHAAAABQAAAAMAAAAGAAAAAwAAAAgAAAAEAAAACAAAAAcAAAADAAAACAAAAAcAAAAGAAAABAAAAAgAAAADAAAABgAAAAcAAAAFAAAACA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cAAAAYAAAABQAAAAAAAAD///8AAAAAACUAAAAMAAAABQAAAEwAAABkAAAADgAAAIsAAAAEAQAAmwAAAA4AAACLAAAA9wAAABEAAAAhAPAAAAAAAAAAAAAAAIA/AAAAAAAAAAAAAIA/AAAAAAAAAAAAAAAAAAAAAAAAAAAAAAAAAAAAAAAAAAAlAAAADAAAAAAAAIAoAAAADAAAAAUAAAAlAAAADAAAAAEAAAAYAAAADAAAAAAAAAASAAAADAAAAAEAAAAWAAAADAAAAAAAAABUAAAAJAEAAA8AAACLAAAAAwEAAJsAAAABAAAAAMCAQe0lgEEPAAAAiwAAACQAAABMAAAABAAAAA4AAACLAAAABQEAAJwAAACUAAAARgBpAHIAbQBhAGQAbwAgAHAAbwByADoAIABNAEEAVQBSAEkAQwBJAE8AIABWAEEATABEAEUAWgAgAFIASQBWAEUAUgBPAFMABgAAAAMAAAAFAAAACwAAAAcAAAAIAAAACAAAAAQAAAAIAAAACAAAAAUAAAADAAAABAAAAAwAAAAIAAAACQAAAAgAAAADAAAACAAAAAMAAAAKAAAABAAAAAgAAAAIAAAABgAAAAkAAAAHAAAABwAAAAQAAAAIAAAAAwAAAAgAAAAHAAAACAAAAAo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ithYrDjZLvYcBK8uwvcFAn+tS+NAX47KU74y1BAAd7o=</DigestValue>
    </Reference>
    <Reference Type="http://www.w3.org/2000/09/xmldsig#Object" URI="#idOfficeObject">
      <DigestMethod Algorithm="http://www.w3.org/2001/04/xmlenc#sha256"/>
      <DigestValue>9XvwS+beNp4g2fQI6PwVltiAffLfrHJItA5yVaC36xg=</DigestValue>
    </Reference>
    <Reference Type="http://uri.etsi.org/01903#SignedProperties" URI="#idSignedProperties">
      <Transforms>
        <Transform Algorithm="http://www.w3.org/TR/2001/REC-xml-c14n-20010315"/>
      </Transforms>
      <DigestMethod Algorithm="http://www.w3.org/2001/04/xmlenc#sha256"/>
      <DigestValue>lq8phqL0ZUOp7RzxHfgjN30dfQ0nx/eMQly0kNJC+Fw=</DigestValue>
    </Reference>
    <Reference Type="http://www.w3.org/2000/09/xmldsig#Object" URI="#idValidSigLnImg">
      <DigestMethod Algorithm="http://www.w3.org/2001/04/xmlenc#sha256"/>
      <DigestValue>Q1uEQPjllFTpItLlZdDhfjSb0ItSHbF51eCKvILtkvQ=</DigestValue>
    </Reference>
    <Reference Type="http://www.w3.org/2000/09/xmldsig#Object" URI="#idInvalidSigLnImg">
      <DigestMethod Algorithm="http://www.w3.org/2001/04/xmlenc#sha256"/>
      <DigestValue>JEKnF4yyQjqXYSZDh5sTA5AjH9Mo46tpI86ADPHfCEI=</DigestValue>
    </Reference>
  </SignedInfo>
  <SignatureValue>xIlgdPFLFSqKIpOzUh6fGxDUrjeUSO0deyBA4LTRShO23Y0yrumfByr2DvNTAs+rA3vHijrNA/jQ
hmwRzh3B6zwxvOO/Yk3Grabf+U2PbDTvr8BlhgprN98eG/eik7WL86AaORa2EtujN8umPzg6JS1h
3GuyfKwaPltqKbvyP/9D5TPgzVU72TcITL0zs7UC5jRnkoTESbN0rJSft8djZI+A1vwdT0Amgui/
UtOf4/iFyjQh41agLWFYD+iLkQc9oXrQWuoyBSkkMyOzKlJ09Vfb8Q7OIXSBHZiBZVo3s8hLNnrx
ZSHx3eiGwnHe5Dxct6QrsLK8jV8vGbZXLmBG4w==</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dgBJtLon2AhpBKNRvp2jQL8Ukxq7NjGx9Ht6gB2EKIM=</DigestValue>
      </Reference>
      <Reference URI="/xl/calcChain.xml?ContentType=application/vnd.openxmlformats-officedocument.spreadsheetml.calcChain+xml">
        <DigestMethod Algorithm="http://www.w3.org/2001/04/xmlenc#sha256"/>
        <DigestValue>Dx90dTjeDEJ1IHQ1CISgMHs7vpO0n02BjqzLvwYB3yk=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NU8q0n4sgDIMuVc67p5eETiwJcji7aGNCLuS5N+/Wjs=</DigestValue>
      </Reference>
      <Reference URI="/xl/drawings/drawing2.xml?ContentType=application/vnd.openxmlformats-officedocument.drawing+xml">
        <DigestMethod Algorithm="http://www.w3.org/2001/04/xmlenc#sha256"/>
        <DigestValue>hPleW7cXKShdC6TC8mYmeXjBG5Q/58uezH8C/b2tP5E=</DigestValue>
      </Reference>
      <Reference URI="/xl/drawings/drawing3.xml?ContentType=application/vnd.openxmlformats-officedocument.drawing+xml">
        <DigestMethod Algorithm="http://www.w3.org/2001/04/xmlenc#sha256"/>
        <DigestValue>KgoQAk5jfBMpajUTtU5sjxEefsmSg9qv9nJlqI1uubM=</DigestValue>
      </Reference>
      <Reference URI="/xl/drawings/drawing4.xml?ContentType=application/vnd.openxmlformats-officedocument.drawing+xml">
        <DigestMethod Algorithm="http://www.w3.org/2001/04/xmlenc#sha256"/>
        <DigestValue>rCe2MrpUM+qiDgym6MtCxh6634pFim0j1zu2sNKNBxc=</DigestValue>
      </Reference>
      <Reference URI="/xl/drawings/drawing5.xml?ContentType=application/vnd.openxmlformats-officedocument.drawing+xml">
        <DigestMethod Algorithm="http://www.w3.org/2001/04/xmlenc#sha256"/>
        <DigestValue>VdT26TNZbcSt8wtpSf+G2dLkYOSQCWRrhqhj2pbULKo=</DigestValue>
      </Reference>
      <Reference URI="/xl/drawings/drawing6.xml?ContentType=application/vnd.openxmlformats-officedocument.drawing+xml">
        <DigestMethod Algorithm="http://www.w3.org/2001/04/xmlenc#sha256"/>
        <DigestValue>oc4KM7ybCdKzcSV7EFhZkgKHPeRLbHx6xz3K9mO+wNo=</DigestValue>
      </Reference>
      <Reference URI="/xl/drawings/drawing7.xml?ContentType=application/vnd.openxmlformats-officedocument.drawing+xml">
        <DigestMethod Algorithm="http://www.w3.org/2001/04/xmlenc#sha256"/>
        <DigestValue>jYcu9fhzFZ69SgCQ/4SZ9WQhRxLR6/iXU+wrNqznaTI=</DigestValue>
      </Reference>
      <Reference URI="/xl/drawings/drawing8.xml?ContentType=application/vnd.openxmlformats-officedocument.drawing+xml">
        <DigestMethod Algorithm="http://www.w3.org/2001/04/xmlenc#sha256"/>
        <DigestValue>71cpLGxEiq5ctg7fUBogoU3gAswp3qFpUEvfEcQVmys=</DigestValue>
      </Reference>
      <Reference URI="/xl/drawings/drawing9.xml?ContentType=application/vnd.openxmlformats-officedocument.drawing+xml">
        <DigestMethod Algorithm="http://www.w3.org/2001/04/xmlenc#sha256"/>
        <DigestValue>eWKSvIWzamts/uiK9xh7m28aqYF3rOgfPVZbiMytOY8=</DigestValue>
      </Reference>
      <Reference URI="/xl/drawings/vmlDrawing1.vml?ContentType=application/vnd.openxmlformats-officedocument.vmlDrawing">
        <DigestMethod Algorithm="http://www.w3.org/2001/04/xmlenc#sha256"/>
        <DigestValue>cf6oN9FbxZuS/vSRe3beaEG1DG1BTuNA2cUaE+bNZbs=</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T2YhBm+mA/g8fTVGj11IBg4BqlQyIOUligJ+5jIToac=</DigestValue>
      </Reference>
      <Reference URI="/xl/media/image3.emf?ContentType=image/x-emf">
        <DigestMethod Algorithm="http://www.w3.org/2001/04/xmlenc#sha256"/>
        <DigestValue>2949Q/2bS2OxlxWAeW600Pf1fcYtNNOcwxj4Is9hI80=</DigestValue>
      </Reference>
      <Reference URI="/xl/media/image4.emf?ContentType=image/x-emf">
        <DigestMethod Algorithm="http://www.w3.org/2001/04/xmlenc#sha256"/>
        <DigestValue>njMw+tQjFDjuZduyuTc2hiO19+X7WiRetllRmSbhJ2k=</DigestValue>
      </Reference>
      <Reference URI="/xl/printerSettings/printerSettings1.bin?ContentType=application/vnd.openxmlformats-officedocument.spreadsheetml.printerSettings">
        <DigestMethod Algorithm="http://www.w3.org/2001/04/xmlenc#sha256"/>
        <DigestValue>RM7vSymHedknyL9ZBPKS3Yj8NE0Llp11CVmFELOZK6E=</DigestValue>
      </Reference>
      <Reference URI="/xl/printerSettings/printerSettings10.bin?ContentType=application/vnd.openxmlformats-officedocument.spreadsheetml.printerSettings">
        <DigestMethod Algorithm="http://www.w3.org/2001/04/xmlenc#sha256"/>
        <DigestValue>TRrCOIAvgyay9+dOHANtMRhI4Mlj24DaFIyKQoKcdPw=</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+CD8yXTcV7R0UPktSQ1iysCJtCvCSVF2j80e6m46HpQ=</DigestValue>
      </Reference>
      <Reference URI="/xl/printerSettings/printerSettings13.bin?ContentType=application/vnd.openxmlformats-officedocument.spreadsheetml.printerSettings">
        <DigestMethod Algorithm="http://www.w3.org/2001/04/xmlenc#sha256"/>
        <DigestValue>TRrCOIAvgyay9+dOHANtMRhI4Mlj24DaFIyKQoKcdPw=</DigestValue>
      </Reference>
      <Reference URI="/xl/printerSettings/printerSettings14.bin?ContentType=application/vnd.openxmlformats-officedocument.spreadsheetml.printerSettings">
        <DigestMethod Algorithm="http://www.w3.org/2001/04/xmlenc#sha256"/>
        <DigestValue>aKO8XWThzgvGlTVSu23kX37OoqtKGS6PBUkmhsicI1Y=</DigestValue>
      </Reference>
      <Reference URI="/xl/printerSettings/printerSettings15.bin?ContentType=application/vnd.openxmlformats-officedocument.spreadsheetml.printerSettings">
        <DigestMethod Algorithm="http://www.w3.org/2001/04/xmlenc#sha256"/>
        <DigestValue>TRrCOIAvgyay9+dOHANtMRhI4Mlj24DaFIyKQoKcdPw=</DigestValue>
      </Reference>
      <Reference URI="/xl/printerSettings/printerSettings16.bin?ContentType=application/vnd.openxmlformats-officedocument.spreadsheetml.printerSettings">
        <DigestMethod Algorithm="http://www.w3.org/2001/04/xmlenc#sha256"/>
        <DigestValue>hqnMLvZ6XBY2fH1KhK00vJXWuxlSZRWkoKrdKDrIF2Q=</DigestValue>
      </Reference>
      <Reference URI="/xl/printerSettings/printerSettings17.bin?ContentType=application/vnd.openxmlformats-officedocument.spreadsheetml.printerSettings">
        <DigestMethod Algorithm="http://www.w3.org/2001/04/xmlenc#sha256"/>
        <DigestValue>82lw6sm57LAZKDcAOrer8Dq0JuSR9K7a6PanFoORimg=</DigestValue>
      </Reference>
      <Reference URI="/xl/printerSettings/printerSettings18.bin?ContentType=application/vnd.openxmlformats-officedocument.spreadsheetml.printerSettings">
        <DigestMethod Algorithm="http://www.w3.org/2001/04/xmlenc#sha256"/>
        <DigestValue>8ULINyTSns7e3+F/twyhXb2p4OEI5M6paxloUp/0tKM=</DigestValue>
      </Reference>
      <Reference URI="/xl/printerSettings/printerSettings19.bin?ContentType=application/vnd.openxmlformats-officedocument.spreadsheetml.printerSettings">
        <DigestMethod Algorithm="http://www.w3.org/2001/04/xmlenc#sha256"/>
        <DigestValue>8ULINyTSns7e3+F/twyhXb2p4OEI5M6paxloUp/0tKM=</DigestValue>
      </Reference>
      <Reference URI="/xl/printerSettings/printerSettings2.bin?ContentType=application/vnd.openxmlformats-officedocument.spreadsheetml.printerSettings">
        <DigestMethod Algorithm="http://www.w3.org/2001/04/xmlenc#sha256"/>
        <DigestValue>aKO8XWThzgvGlTVSu23kX37OoqtKGS6PBUkmhsicI1Y=</DigestValue>
      </Reference>
      <Reference URI="/xl/printerSettings/printerSettings20.bin?ContentType=application/vnd.openxmlformats-officedocument.spreadsheetml.printerSettings">
        <DigestMethod Algorithm="http://www.w3.org/2001/04/xmlenc#sha256"/>
        <DigestValue>8ULINyTSns7e3+F/twyhXb2p4OEI5M6paxloUp/0tKM=</DigestValue>
      </Reference>
      <Reference URI="/xl/printerSettings/printerSettings21.bin?ContentType=application/vnd.openxmlformats-officedocument.spreadsheetml.printerSettings">
        <DigestMethod Algorithm="http://www.w3.org/2001/04/xmlenc#sha256"/>
        <DigestValue>8ULINyTSns7e3+F/twyhXb2p4OEI5M6paxloUp/0tKM=</DigestValue>
      </Reference>
      <Reference URI="/xl/printerSettings/printerSettings22.bin?ContentType=application/vnd.openxmlformats-officedocument.spreadsheetml.printerSettings">
        <DigestMethod Algorithm="http://www.w3.org/2001/04/xmlenc#sha256"/>
        <DigestValue>NDWrMie8USMeuK4vnTyKRn1lK1b17bBTSTUo7MI+mLs=</DigestValue>
      </Reference>
      <Reference URI="/xl/printerSettings/printerSettings23.bin?ContentType=application/vnd.openxmlformats-officedocument.spreadsheetml.printerSettings">
        <DigestMethod Algorithm="http://www.w3.org/2001/04/xmlenc#sha256"/>
        <DigestValue>ZVxXhJn6XmjT/m1Dw2UhwYZPVXYMSYE+DUFTlsgHV4s=</DigestValue>
      </Reference>
      <Reference URI="/xl/printerSettings/printerSettings24.bin?ContentType=application/vnd.openxmlformats-officedocument.spreadsheetml.printerSettings">
        <DigestMethod Algorithm="http://www.w3.org/2001/04/xmlenc#sha256"/>
        <DigestValue>ZVxXhJn6XmjT/m1Dw2UhwYZPVXYMSYE+DUFTlsgHV4s=</DigestValue>
      </Reference>
      <Reference URI="/xl/printerSettings/printerSettings25.bin?ContentType=application/vnd.openxmlformats-officedocument.spreadsheetml.printerSettings">
        <DigestMethod Algorithm="http://www.w3.org/2001/04/xmlenc#sha256"/>
        <DigestValue>ZVxXhJn6XmjT/m1Dw2UhwYZPVXYMSYE+DUFTlsgHV4s=</DigestValue>
      </Reference>
      <Reference URI="/xl/printerSettings/printerSettings26.bin?ContentType=application/vnd.openxmlformats-officedocument.spreadsheetml.printerSettings">
        <DigestMethod Algorithm="http://www.w3.org/2001/04/xmlenc#sha256"/>
        <DigestValue>GyyR84UYFfbFvVrs+ip9vPggIMAXC0nxkmeUVNsGxCc=</DigestValue>
      </Reference>
      <Reference URI="/xl/printerSettings/printerSettings27.bin?ContentType=application/vnd.openxmlformats-officedocument.spreadsheetml.printerSettings">
        <DigestMethod Algorithm="http://www.w3.org/2001/04/xmlenc#sha256"/>
        <DigestValue>GyyR84UYFfbFvVrs+ip9vPggIMAXC0nxkmeUVNsGxCc=</DigestValue>
      </Reference>
      <Reference URI="/xl/printerSettings/printerSettings28.bin?ContentType=application/vnd.openxmlformats-officedocument.spreadsheetml.printerSettings">
        <DigestMethod Algorithm="http://www.w3.org/2001/04/xmlenc#sha256"/>
        <DigestValue>ZVxXhJn6XmjT/m1Dw2UhwYZPVXYMSYE+DUFTlsgHV4s=</DigestValue>
      </Reference>
      <Reference URI="/xl/printerSettings/printerSettings29.bin?ContentType=application/vnd.openxmlformats-officedocument.spreadsheetml.printerSettings">
        <DigestMethod Algorithm="http://www.w3.org/2001/04/xmlenc#sha256"/>
        <DigestValue>ZVxXhJn6XmjT/m1Dw2UhwYZPVXYMSYE+DUFTlsgHV4s=</DigestValue>
      </Reference>
      <Reference URI="/xl/printerSettings/printerSettings3.bin?ContentType=application/vnd.openxmlformats-officedocument.spreadsheetml.printerSettings">
        <DigestMethod Algorithm="http://www.w3.org/2001/04/xmlenc#sha256"/>
        <DigestValue>aKO8XWThzgvGlTVSu23kX37OoqtKGS6PBUkmhsicI1Y=</DigestValue>
      </Reference>
      <Reference URI="/xl/printerSettings/printerSettings30.bin?ContentType=application/vnd.openxmlformats-officedocument.spreadsheetml.printerSettings">
        <DigestMethod Algorithm="http://www.w3.org/2001/04/xmlenc#sha256"/>
        <DigestValue>ZVxXhJn6XmjT/m1Dw2UhwYZPVXYMSYE+DUFTlsgHV4s=</DigestValue>
      </Reference>
      <Reference URI="/xl/printerSettings/printerSettings31.bin?ContentType=application/vnd.openxmlformats-officedocument.spreadsheetml.printerSettings">
        <DigestMethod Algorithm="http://www.w3.org/2001/04/xmlenc#sha256"/>
        <DigestValue>4a4n34P65VfRsgzjD4Ya7SLD1ryT94i9AulGP29/2mg=</DigestValue>
      </Reference>
      <Reference URI="/xl/printerSettings/printerSettings32.bin?ContentType=application/vnd.openxmlformats-officedocument.spreadsheetml.printerSettings">
        <DigestMethod Algorithm="http://www.w3.org/2001/04/xmlenc#sha256"/>
        <DigestValue>uEytLUZB2XUIlp4S1X1OrZfSDIJ97PEGHsjzk1VUV2A=</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aKO8XWThzgvGlTVSu23kX37OoqtKGS6PBUkmhsicI1Y=</DigestValue>
      </Reference>
      <Reference URI="/xl/printerSettings/printerSettings5.bin?ContentType=application/vnd.openxmlformats-officedocument.spreadsheetml.printerSettings">
        <DigestMethod Algorithm="http://www.w3.org/2001/04/xmlenc#sha256"/>
        <DigestValue>aKO8XWThzgvGlTVSu23kX37OoqtKGS6PBUkmhsicI1Y=</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u53lTs9QqFb4DEx5MGhtxT4rvt76a9ltPmfITJfuK/k=</DigestValue>
      </Reference>
      <Reference URI="/xl/printerSettings/printerSettings8.bin?ContentType=application/vnd.openxmlformats-officedocument.spreadsheetml.printerSettings">
        <DigestMethod Algorithm="http://www.w3.org/2001/04/xmlenc#sha256"/>
        <DigestValue>TRrCOIAvgyay9+dOHANtMRhI4Mlj24DaFIyKQoKcdPw=</DigestValue>
      </Reference>
      <Reference URI="/xl/printerSettings/printerSettings9.bin?ContentType=application/vnd.openxmlformats-officedocument.spreadsheetml.printerSettings">
        <DigestMethod Algorithm="http://www.w3.org/2001/04/xmlenc#sha256"/>
        <DigestValue>BCq9O5HHwm91X0cDGi4bjZg0oXnSgv7WGiCfkpesuIU=</DigestValue>
      </Reference>
      <Reference URI="/xl/sharedStrings.xml?ContentType=application/vnd.openxmlformats-officedocument.spreadsheetml.sharedStrings+xml">
        <DigestMethod Algorithm="http://www.w3.org/2001/04/xmlenc#sha256"/>
        <DigestValue>kgCtKpeH4whV9Lv4mbvLLIlqjXgXE1toN2/ppYaaOhk=</DigestValue>
      </Reference>
      <Reference URI="/xl/styles.xml?ContentType=application/vnd.openxmlformats-officedocument.spreadsheetml.styles+xml">
        <DigestMethod Algorithm="http://www.w3.org/2001/04/xmlenc#sha256"/>
        <DigestValue>1Sy4fXcvqxLE5ZGkOKTTY664opoIAV9gc49OMPgNTew=</DigestValue>
      </Reference>
      <Reference URI="/xl/theme/theme1.xml?ContentType=application/vnd.openxmlformats-officedocument.theme+xml">
        <DigestMethod Algorithm="http://www.w3.org/2001/04/xmlenc#sha256"/>
        <DigestValue>JNGnPKHKsPy6kmCp11/sNt3bmMqQkZWAeEqk2KQCTYU=</DigestValue>
      </Reference>
      <Reference URI="/xl/workbook.xml?ContentType=application/vnd.openxmlformats-officedocument.spreadsheetml.sheet.main+xml">
        <DigestMethod Algorithm="http://www.w3.org/2001/04/xmlenc#sha256"/>
        <DigestValue>zNKFT+hYycvxveedMuEn8wvhugnNOoKHhtxPPUrxKtA=</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L4Ai8+oeW+lFs8pLSaka9a8j+nCr9AAaiyWIpxDneLQ=</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iiI62456xgyBiH9I39OyDE+Qfvj84F4KrO+TyRZEP5g=</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O+cQMJQrJwN4z40NB8iNU3a+vlpI2K/jP5kkpiFrhgU=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H9OBxbd9aDHW1On7KlebJYx/UwO8TXqOdl1m5H1GKhQ=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cJsitK2teW8VPfLy8h24AKEWh9h7dnObslhrViN3fi4=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RYvNuPpMDc10dJQ5/7SUFGVZoSFhieruAw+zMKWzEWU=</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N+XJFggPcBCcbU/7XTPzyEL7buaVDWYpukZQ9YmDbmo=</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4LXK0cDvEQv66nO+gsuhUEgE4OipXQ8PQiDR9a3mVdU=</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MF+P3+e4DYa5wmyYRFc1IkIKe5JiXaR7aqADvKNhggU=</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bKhtrJyQMaCd5e2VfyrFo0HK6hbMLN32BHgzvH0fLec=</DigestValue>
      </Reference>
      <Reference URI="/xl/worksheets/sheet1.xml?ContentType=application/vnd.openxmlformats-officedocument.spreadsheetml.worksheet+xml">
        <DigestMethod Algorithm="http://www.w3.org/2001/04/xmlenc#sha256"/>
        <DigestValue>JNdu22ZIGrdqs66vChQGcQp2WzSu2VWb+MUQr9idzPc=</DigestValue>
      </Reference>
      <Reference URI="/xl/worksheets/sheet10.xml?ContentType=application/vnd.openxmlformats-officedocument.spreadsheetml.worksheet+xml">
        <DigestMethod Algorithm="http://www.w3.org/2001/04/xmlenc#sha256"/>
        <DigestValue>8MOtji8sIdqZfNq7QYfVTIBGbBJ0fdSDExMdVvhi7E0=</DigestValue>
      </Reference>
      <Reference URI="/xl/worksheets/sheet11.xml?ContentType=application/vnd.openxmlformats-officedocument.spreadsheetml.worksheet+xml">
        <DigestMethod Algorithm="http://www.w3.org/2001/04/xmlenc#sha256"/>
        <DigestValue>ZBDmmPV5CYn9k7bqTTStY7+UGx81Cqw2bdKzsSDLiA4=</DigestValue>
      </Reference>
      <Reference URI="/xl/worksheets/sheet12.xml?ContentType=application/vnd.openxmlformats-officedocument.spreadsheetml.worksheet+xml">
        <DigestMethod Algorithm="http://www.w3.org/2001/04/xmlenc#sha256"/>
        <DigestValue>Z4n6xZKO6YRK7KGvVOO1S9ldIkgDtjnSTebVr1kN4aM=</DigestValue>
      </Reference>
      <Reference URI="/xl/worksheets/sheet13.xml?ContentType=application/vnd.openxmlformats-officedocument.spreadsheetml.worksheet+xml">
        <DigestMethod Algorithm="http://www.w3.org/2001/04/xmlenc#sha256"/>
        <DigestValue>pSjGAnHq7flTTQ9PFJf5haDYRmL05XJ2sE3DcL9xayg=</DigestValue>
      </Reference>
      <Reference URI="/xl/worksheets/sheet14.xml?ContentType=application/vnd.openxmlformats-officedocument.spreadsheetml.worksheet+xml">
        <DigestMethod Algorithm="http://www.w3.org/2001/04/xmlenc#sha256"/>
        <DigestValue>eBiWKvUtubftCDMck/A7266Eg+LE3ZgIboCHnejekiQ=</DigestValue>
      </Reference>
      <Reference URI="/xl/worksheets/sheet15.xml?ContentType=application/vnd.openxmlformats-officedocument.spreadsheetml.worksheet+xml">
        <DigestMethod Algorithm="http://www.w3.org/2001/04/xmlenc#sha256"/>
        <DigestValue>q7usAa5VRlXWDOA9bWvgg/TAYi7rDKiSYiPO8mGAN78=</DigestValue>
      </Reference>
      <Reference URI="/xl/worksheets/sheet16.xml?ContentType=application/vnd.openxmlformats-officedocument.spreadsheetml.worksheet+xml">
        <DigestMethod Algorithm="http://www.w3.org/2001/04/xmlenc#sha256"/>
        <DigestValue>m9O/bno5s/p48snf3u3sKVf9H+HogYy/glTPfnLRGuk=</DigestValue>
      </Reference>
      <Reference URI="/xl/worksheets/sheet2.xml?ContentType=application/vnd.openxmlformats-officedocument.spreadsheetml.worksheet+xml">
        <DigestMethod Algorithm="http://www.w3.org/2001/04/xmlenc#sha256"/>
        <DigestValue>OYlo4ePN4hyyyHQIc1G5VsFA9A4/J5r0UsfhyXYZEsc=</DigestValue>
      </Reference>
      <Reference URI="/xl/worksheets/sheet3.xml?ContentType=application/vnd.openxmlformats-officedocument.spreadsheetml.worksheet+xml">
        <DigestMethod Algorithm="http://www.w3.org/2001/04/xmlenc#sha256"/>
        <DigestValue>VNKoBbO8mvKQfSksVG1S73z6+0zuOGtjjM+JTGIfoik=</DigestValue>
      </Reference>
      <Reference URI="/xl/worksheets/sheet4.xml?ContentType=application/vnd.openxmlformats-officedocument.spreadsheetml.worksheet+xml">
        <DigestMethod Algorithm="http://www.w3.org/2001/04/xmlenc#sha256"/>
        <DigestValue>JnTbmlC2BhFzVogcujHM5lRxn+4vWUdSDTTo8PeBngU=</DigestValue>
      </Reference>
      <Reference URI="/xl/worksheets/sheet5.xml?ContentType=application/vnd.openxmlformats-officedocument.spreadsheetml.worksheet+xml">
        <DigestMethod Algorithm="http://www.w3.org/2001/04/xmlenc#sha256"/>
        <DigestValue>njnzuahXK6kD/qufL+tRk+p9niZF/XqScaWtjiEv5MY=</DigestValue>
      </Reference>
      <Reference URI="/xl/worksheets/sheet6.xml?ContentType=application/vnd.openxmlformats-officedocument.spreadsheetml.worksheet+xml">
        <DigestMethod Algorithm="http://www.w3.org/2001/04/xmlenc#sha256"/>
        <DigestValue>/+vM7NUEpQPXaIg5lH7SsIKaFWEC57CgjInRE33gI8k=</DigestValue>
      </Reference>
      <Reference URI="/xl/worksheets/sheet7.xml?ContentType=application/vnd.openxmlformats-officedocument.spreadsheetml.worksheet+xml">
        <DigestMethod Algorithm="http://www.w3.org/2001/04/xmlenc#sha256"/>
        <DigestValue>22cO0b3bKiEchCuwvb/bivnmGqDkTA3EkcAlyBIYzUQ=</DigestValue>
      </Reference>
      <Reference URI="/xl/worksheets/sheet8.xml?ContentType=application/vnd.openxmlformats-officedocument.spreadsheetml.worksheet+xml">
        <DigestMethod Algorithm="http://www.w3.org/2001/04/xmlenc#sha256"/>
        <DigestValue>jrLXZ18tEPo2qk8dbeP6SJtRw+7EaGMgM8LsIc5Yn1A=</DigestValue>
      </Reference>
      <Reference URI="/xl/worksheets/sheet9.xml?ContentType=application/vnd.openxmlformats-officedocument.spreadsheetml.worksheet+xml">
        <DigestMethod Algorithm="http://www.w3.org/2001/04/xmlenc#sha256"/>
        <DigestValue>TBIQuZuN8u/OY1+xxBlYybR9WRMJ24UVFC03IOigzq8=</DigestValue>
      </Reference>
    </Manifest>
    <SignatureProperties>
      <SignatureProperty Id="idSignatureTime" Target="#idPackageSignature">
        <mdssi:SignatureTime xmlns:mdssi="http://schemas.openxmlformats.org/package/2006/digital-signature">
          <mdssi:Format>YYYY-MM-DDThh:mm:ssTZD</mdssi:Format>
          <mdssi:Value>2024-03-28T00:29:04Z</mdssi:Value>
        </mdssi:SignatureTime>
      </SignatureProperty>
    </SignatureProperties>
  </Object>
  <Object Id="idOfficeObject">
    <SignatureProperties>
      <SignatureProperty Id="idOfficeV1Details" Target="#idPackageSignature">
        <SignatureInfoV1 xmlns="http://schemas.microsoft.com/office/2006/digsig">
          <SetupID>{8BA69503-CE66-40CF-87F4-3D5897B6E5C1}</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2024-03-28T00:29:04Z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ABsAAKI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IHg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C8v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Hcz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PQAAAAPAAAAYQAAALQAAABxAAAAAQAAAAAAdUHHcXRBDwAAAGEAAAAcAAAATAAAAAAAAAAAAAAAAAAAAP//////////hAAAAEoAYQB2AGkAZQByACAAQQBuAGQAcgBlAHMAIABCAGUAbgBpAHQAZQB6ACAARAB1AGEAcgB0AGUABQAAAAcAAAAGAAAAAwAAAAcAAAAFAAAABAAAAAgAAAAHAAAACAAAAAUAAAAHAAAABgAAAAQAAAAHAAAABwAAAAcAAAADAAAABAAAAAcAAAAGAAAABAAAAAkAAAAHAAAABwAAAAUAAAAE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bmY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OB8AAKg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Bx8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EnF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PQAAAAPAAAAYQAAALQAAABxAAAAAQAAAAAAdUHHcXRBDwAAAGEAAAAcAAAATAAAAAAAAAAAAAAAAAAAAP//////////hAAAAEoAYQB2AGkAZQByACAAQQBuAGQAcgBlAHMAIABCAGUAbgBpAHQAZQB6ACAARAB1AGEAcgB0AGUABQAAAAcAAAAGAAAAAwAAAAcAAAAFAAAABAAAAAgAAAAHAAAACAAAAAUAAAAHAAAABgAAAAQAAAAHAAAABwAAAAcAAAADAAAABAAAAAcAAAAGAAAABAAAAAkAAAAHAAAABwAAAAUAAAAE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A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HTmhFxyVSTBidyM/ElGKV0jAeB7Kq0vavFdwfIeQRj0=</DigestValue>
    </Reference>
    <Reference Type="http://www.w3.org/2000/09/xmldsig#Object" URI="#idOfficeObject">
      <DigestMethod Algorithm="http://www.w3.org/2001/04/xmlenc#sha256"/>
      <DigestValue>9Y7hnlbrNY2ycNej+MawNrkLRVE92VKy99VGntVMzho=</DigestValue>
    </Reference>
    <Reference Type="http://uri.etsi.org/01903#SignedProperties" URI="#idSignedProperties">
      <Transforms>
        <Transform Algorithm="http://www.w3.org/TR/2001/REC-xml-c14n-20010315"/>
      </Transforms>
      <DigestMethod Algorithm="http://www.w3.org/2001/04/xmlenc#sha256"/>
      <DigestValue>uOmgPEW2z6cZnvoD13EZmbOaHx96lIdrofJXY3sEbN4=</DigestValue>
    </Reference>
  </SignedInfo>
  <SignatureValue>fga1woq9ro6YX6/gVCy6Sl6LDTLiQeJTc3i8RhQ1VPHrJUZg98sz8VyflWppFkqJbc+cSGo6MggN
ucWxV7zSJVWv0uNAwn2bOq3EbiYtsM+PQ1AerGs4l32UITnyHjJE5LcJTh3rgHwn3ZC14yDjzifi
pyKRAG9tDJhgF5La+eLQJZkNZXvMZvFX4Ubmr9D6pfeHVm3Q9YFkcPs9pPNJgGHY/hVjh5x3h/yn
9CKvDTlBG6GQOLdiFQPNOwEEaCb5K2sEcvPi7CARtH4Kma12oHxgJr0ianPc+tspR4GXoRSWWviZ
z/DsszAboDo4YKa0WtJoBdiS4ZvBwnXJWOPHqw==</SignatureValue>
  <KeyInfo>
    <X509Data>
      <X509Certificate>MIIIgzCCBmugAwIBAgIIL6exF/OncaowDQYJKoZIhvcNAQELBQAwWjEaMBgGA1UEAwwRQ0EtRE9DVU1FTlRBIFMuQS4xFjAUBgNVBAUTDVJVQzgwMDUwMTcyLTExFzAVBgNVBAoMDkRPQ1VNRU5UQSBTLkEuMQswCQYDVQQGEwJQWTAeFw0yMzA0MTIxNTE4MDBaFw0yNTA0MTExNTE4MDBaMIG8MSUwIwYDVQQDDBxDQVJMT1MgTUlHVUVMIEFDVcORQSBOT0dVRVJBMREwDwYDVQQFEwhDSTk5MDc0NzEWMBQGA1UEKgwNQ0FSTE9TIE1JR1VFTDEXMBUGA1UEBAwOQUNVw5FBIE5PR1VFUkExCzAJBgNVBAsMAkYyMTUwMwYDVQQKDCxDRVJUSUZJQ0FETyBDVUFMSUZJQ0FETyBERSBGSVJNQSBFTEVDVFJPTklDQTELMAkGA1UEBhMCUFkwggEiMA0GCSqGSIb3DQEBAQUAA4IBDwAwggEKAoIBAQClxsetZ77H7or0MutagrJ/jvS2lzBV6un/cDZ4UmcSRho79usy8QOdgY8EqE5eqCX7K5cMoMTjm74GyTT3uriApXsR3yJAGzyydtuRwGnkeC/BbMihOzDKHOhkIJN2jKzQLGKjk2CRUuzKM7/thtJ50E+OtHlAVzxdo3DDpHDd1nWdWnju1pYw6VMALLkr6VsTBVsv+k2jRNWTIeREs4M5o6qX3OXd5toPhXrXH32pjaAlDRDkx+zZlwA7F+mhUr7ZDmBztGZWO0siRBx8e9uoljeKKhT97IHeeay0x+e7NX6kNQwNJSZdmYbdqznk6AFdY+2VnjH6KU+m/JfdM8o5AgMBAAGjggPoMIID5DAMBgNVHRMBAf8EAjAAMB8GA1UdIwQYMBaAFKE9hSvN2CyWHzkCDJ9TO1jYlQt7MIGUBggrBgEFBQcBAQSBhzCBhDBVBggrBgEFBQcwAoZJaHR0cHM6Ly93d3cuZGlnaXRvLmNvbS5weS91cGxvYWRzL2NlcnRpZmljYWRvLWRvY3VtZW50YS1zYS0xNTM1MTE3NzcxLmNydDArBggrBgEFBQcwAYYfaHR0cHM6Ly93d3cuZGlnaXRvLmNvbS5weS9vY3NwLzBLBgNVHREERDBCgRRjYWN1bmF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FTYYZ8+5/0fOcKSjeH3xl0kR/ZaMA4GA1UdDwEB/wQEAwIF4DANBgkqhkiG9w0BAQsFAAOCAgEAfhzX0KPeAd0/SrC55LOhXjgLsmscLjdJO+csgRs/7a3P/qD2iyyMnmZQNZi2NZYls1AXBGuDniitBXcPB+65HZHoAGI/KdBho3SUF+8GGc2Xj08SgMMWctu8iWXNU4reo9uQBEWTYWNI9hvdWJUsCOCyJS69RRg1xPxw+35+q0b56eZGqK/dxKT5jaYFDJSQkHvCy0bOFAIRzw+I/TyTnmlQKCdNpXpNdUUPoVwS1awdMiEfImYhFp91PL+rl9VJ1QpPr/vPqb7cXao4eEUibrrPy4dywkZXBPb1sjNWP1Zy04tO7nyBom3yJ7D96xToFQwlNYcWcp5BzbzKwOYgyeqINAeEIXrc1QtQkQGnEWXLsAZxz5FXGHTkql4SX2cEJcHQhLL68EeMqRDiT+djrhLe/qE0fv0F+MAaVQYRDMn6BRNLGccvAlIUdKQHxFnyAdhb1aHmyuxqbu6WrJNDvSuaEnLWiJAe7LwJn4xaVCh64H0zq+rjMHu/HLTp9ewYWxYlKtnjeaK61aFl59p/Rum9k5m7pzqy46D3Mygvh5sY+9vScfgzFXLQRPXpV8jfaQj5zu35QPu8hcQTYF2mYfbn8V8VfWXj85XRW6un6XZ31R+jJKfezFz6eR6hzw2Ss4LxzRAy5UgLQMYID/BzI1aBevCu1mdp9V4OIbSKQW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256"/>
        <DigestValue>dgBJtLon2AhpBKNRvp2jQL8Ukxq7NjGx9Ht6gB2EKIM=</DigestValue>
      </Reference>
      <Reference URI="/xl/calcChain.xml?ContentType=application/vnd.openxmlformats-officedocument.spreadsheetml.calcChain+xml">
        <DigestMethod Algorithm="http://www.w3.org/2001/04/xmlenc#sha256"/>
        <DigestValue>Dx90dTjeDEJ1IHQ1CISgMHs7vpO0n02BjqzLvwYB3yk=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NU8q0n4sgDIMuVc67p5eETiwJcji7aGNCLuS5N+/Wjs=</DigestValue>
      </Reference>
      <Reference URI="/xl/drawings/drawing2.xml?ContentType=application/vnd.openxmlformats-officedocument.drawing+xml">
        <DigestMethod Algorithm="http://www.w3.org/2001/04/xmlenc#sha256"/>
        <DigestValue>hPleW7cXKShdC6TC8mYmeXjBG5Q/58uezH8C/b2tP5E=</DigestValue>
      </Reference>
      <Reference URI="/xl/drawings/drawing3.xml?ContentType=application/vnd.openxmlformats-officedocument.drawing+xml">
        <DigestMethod Algorithm="http://www.w3.org/2001/04/xmlenc#sha256"/>
        <DigestValue>KgoQAk5jfBMpajUTtU5sjxEefsmSg9qv9nJlqI1uubM=</DigestValue>
      </Reference>
      <Reference URI="/xl/drawings/drawing4.xml?ContentType=application/vnd.openxmlformats-officedocument.drawing+xml">
        <DigestMethod Algorithm="http://www.w3.org/2001/04/xmlenc#sha256"/>
        <DigestValue>rCe2MrpUM+qiDgym6MtCxh6634pFim0j1zu2sNKNBxc=</DigestValue>
      </Reference>
      <Reference URI="/xl/drawings/drawing5.xml?ContentType=application/vnd.openxmlformats-officedocument.drawing+xml">
        <DigestMethod Algorithm="http://www.w3.org/2001/04/xmlenc#sha256"/>
        <DigestValue>VdT26TNZbcSt8wtpSf+G2dLkYOSQCWRrhqhj2pbULKo=</DigestValue>
      </Reference>
      <Reference URI="/xl/drawings/drawing6.xml?ContentType=application/vnd.openxmlformats-officedocument.drawing+xml">
        <DigestMethod Algorithm="http://www.w3.org/2001/04/xmlenc#sha256"/>
        <DigestValue>oc4KM7ybCdKzcSV7EFhZkgKHPeRLbHx6xz3K9mO+wNo=</DigestValue>
      </Reference>
      <Reference URI="/xl/drawings/drawing7.xml?ContentType=application/vnd.openxmlformats-officedocument.drawing+xml">
        <DigestMethod Algorithm="http://www.w3.org/2001/04/xmlenc#sha256"/>
        <DigestValue>jYcu9fhzFZ69SgCQ/4SZ9WQhRxLR6/iXU+wrNqznaTI=</DigestValue>
      </Reference>
      <Reference URI="/xl/drawings/drawing8.xml?ContentType=application/vnd.openxmlformats-officedocument.drawing+xml">
        <DigestMethod Algorithm="http://www.w3.org/2001/04/xmlenc#sha256"/>
        <DigestValue>71cpLGxEiq5ctg7fUBogoU3gAswp3qFpUEvfEcQVmys=</DigestValue>
      </Reference>
      <Reference URI="/xl/drawings/drawing9.xml?ContentType=application/vnd.openxmlformats-officedocument.drawing+xml">
        <DigestMethod Algorithm="http://www.w3.org/2001/04/xmlenc#sha256"/>
        <DigestValue>eWKSvIWzamts/uiK9xh7m28aqYF3rOgfPVZbiMytOY8=</DigestValue>
      </Reference>
      <Reference URI="/xl/drawings/vmlDrawing1.vml?ContentType=application/vnd.openxmlformats-officedocument.vmlDrawing">
        <DigestMethod Algorithm="http://www.w3.org/2001/04/xmlenc#sha256"/>
        <DigestValue>cf6oN9FbxZuS/vSRe3beaEG1DG1BTuNA2cUaE+bNZbs=</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T2YhBm+mA/g8fTVGj11IBg4BqlQyIOUligJ+5jIToac=</DigestValue>
      </Reference>
      <Reference URI="/xl/media/image3.emf?ContentType=image/x-emf">
        <DigestMethod Algorithm="http://www.w3.org/2001/04/xmlenc#sha256"/>
        <DigestValue>2949Q/2bS2OxlxWAeW600Pf1fcYtNNOcwxj4Is9hI80=</DigestValue>
      </Reference>
      <Reference URI="/xl/media/image4.emf?ContentType=image/x-emf">
        <DigestMethod Algorithm="http://www.w3.org/2001/04/xmlenc#sha256"/>
        <DigestValue>njMw+tQjFDjuZduyuTc2hiO19+X7WiRetllRmSbhJ2k=</DigestValue>
      </Reference>
      <Reference URI="/xl/printerSettings/printerSettings1.bin?ContentType=application/vnd.openxmlformats-officedocument.spreadsheetml.printerSettings">
        <DigestMethod Algorithm="http://www.w3.org/2001/04/xmlenc#sha256"/>
        <DigestValue>RM7vSymHedknyL9ZBPKS3Yj8NE0Llp11CVmFELOZK6E=</DigestValue>
      </Reference>
      <Reference URI="/xl/printerSettings/printerSettings10.bin?ContentType=application/vnd.openxmlformats-officedocument.spreadsheetml.printerSettings">
        <DigestMethod Algorithm="http://www.w3.org/2001/04/xmlenc#sha256"/>
        <DigestValue>TRrCOIAvgyay9+dOHANtMRhI4Mlj24DaFIyKQoKcdPw=</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+CD8yXTcV7R0UPktSQ1iysCJtCvCSVF2j80e6m46HpQ=</DigestValue>
      </Reference>
      <Reference URI="/xl/printerSettings/printerSettings13.bin?ContentType=application/vnd.openxmlformats-officedocument.spreadsheetml.printerSettings">
        <DigestMethod Algorithm="http://www.w3.org/2001/04/xmlenc#sha256"/>
        <DigestValue>TRrCOIAvgyay9+dOHANtMRhI4Mlj24DaFIyKQoKcdPw=</DigestValue>
      </Reference>
      <Reference URI="/xl/printerSettings/printerSettings14.bin?ContentType=application/vnd.openxmlformats-officedocument.spreadsheetml.printerSettings">
        <DigestMethod Algorithm="http://www.w3.org/2001/04/xmlenc#sha256"/>
        <DigestValue>aKO8XWThzgvGlTVSu23kX37OoqtKGS6PBUkmhsicI1Y=</DigestValue>
      </Reference>
      <Reference URI="/xl/printerSettings/printerSettings15.bin?ContentType=application/vnd.openxmlformats-officedocument.spreadsheetml.printerSettings">
        <DigestMethod Algorithm="http://www.w3.org/2001/04/xmlenc#sha256"/>
        <DigestValue>TRrCOIAvgyay9+dOHANtMRhI4Mlj24DaFIyKQoKcdPw=</DigestValue>
      </Reference>
      <Reference URI="/xl/printerSettings/printerSettings16.bin?ContentType=application/vnd.openxmlformats-officedocument.spreadsheetml.printerSettings">
        <DigestMethod Algorithm="http://www.w3.org/2001/04/xmlenc#sha256"/>
        <DigestValue>hqnMLvZ6XBY2fH1KhK00vJXWuxlSZRWkoKrdKDrIF2Q=</DigestValue>
      </Reference>
      <Reference URI="/xl/printerSettings/printerSettings17.bin?ContentType=application/vnd.openxmlformats-officedocument.spreadsheetml.printerSettings">
        <DigestMethod Algorithm="http://www.w3.org/2001/04/xmlenc#sha256"/>
        <DigestValue>82lw6sm57LAZKDcAOrer8Dq0JuSR9K7a6PanFoORimg=</DigestValue>
      </Reference>
      <Reference URI="/xl/printerSettings/printerSettings18.bin?ContentType=application/vnd.openxmlformats-officedocument.spreadsheetml.printerSettings">
        <DigestMethod Algorithm="http://www.w3.org/2001/04/xmlenc#sha256"/>
        <DigestValue>8ULINyTSns7e3+F/twyhXb2p4OEI5M6paxloUp/0tKM=</DigestValue>
      </Reference>
      <Reference URI="/xl/printerSettings/printerSettings19.bin?ContentType=application/vnd.openxmlformats-officedocument.spreadsheetml.printerSettings">
        <DigestMethod Algorithm="http://www.w3.org/2001/04/xmlenc#sha256"/>
        <DigestValue>8ULINyTSns7e3+F/twyhXb2p4OEI5M6paxloUp/0tKM=</DigestValue>
      </Reference>
      <Reference URI="/xl/printerSettings/printerSettings2.bin?ContentType=application/vnd.openxmlformats-officedocument.spreadsheetml.printerSettings">
        <DigestMethod Algorithm="http://www.w3.org/2001/04/xmlenc#sha256"/>
        <DigestValue>aKO8XWThzgvGlTVSu23kX37OoqtKGS6PBUkmhsicI1Y=</DigestValue>
      </Reference>
      <Reference URI="/xl/printerSettings/printerSettings20.bin?ContentType=application/vnd.openxmlformats-officedocument.spreadsheetml.printerSettings">
        <DigestMethod Algorithm="http://www.w3.org/2001/04/xmlenc#sha256"/>
        <DigestValue>8ULINyTSns7e3+F/twyhXb2p4OEI5M6paxloUp/0tKM=</DigestValue>
      </Reference>
      <Reference URI="/xl/printerSettings/printerSettings21.bin?ContentType=application/vnd.openxmlformats-officedocument.spreadsheetml.printerSettings">
        <DigestMethod Algorithm="http://www.w3.org/2001/04/xmlenc#sha256"/>
        <DigestValue>8ULINyTSns7e3+F/twyhXb2p4OEI5M6paxloUp/0tKM=</DigestValue>
      </Reference>
      <Reference URI="/xl/printerSettings/printerSettings22.bin?ContentType=application/vnd.openxmlformats-officedocument.spreadsheetml.printerSettings">
        <DigestMethod Algorithm="http://www.w3.org/2001/04/xmlenc#sha256"/>
        <DigestValue>NDWrMie8USMeuK4vnTyKRn1lK1b17bBTSTUo7MI+mLs=</DigestValue>
      </Reference>
      <Reference URI="/xl/printerSettings/printerSettings23.bin?ContentType=application/vnd.openxmlformats-officedocument.spreadsheetml.printerSettings">
        <DigestMethod Algorithm="http://www.w3.org/2001/04/xmlenc#sha256"/>
        <DigestValue>ZVxXhJn6XmjT/m1Dw2UhwYZPVXYMSYE+DUFTlsgHV4s=</DigestValue>
      </Reference>
      <Reference URI="/xl/printerSettings/printerSettings24.bin?ContentType=application/vnd.openxmlformats-officedocument.spreadsheetml.printerSettings">
        <DigestMethod Algorithm="http://www.w3.org/2001/04/xmlenc#sha256"/>
        <DigestValue>ZVxXhJn6XmjT/m1Dw2UhwYZPVXYMSYE+DUFTlsgHV4s=</DigestValue>
      </Reference>
      <Reference URI="/xl/printerSettings/printerSettings25.bin?ContentType=application/vnd.openxmlformats-officedocument.spreadsheetml.printerSettings">
        <DigestMethod Algorithm="http://www.w3.org/2001/04/xmlenc#sha256"/>
        <DigestValue>ZVxXhJn6XmjT/m1Dw2UhwYZPVXYMSYE+DUFTlsgHV4s=</DigestValue>
      </Reference>
      <Reference URI="/xl/printerSettings/printerSettings26.bin?ContentType=application/vnd.openxmlformats-officedocument.spreadsheetml.printerSettings">
        <DigestMethod Algorithm="http://www.w3.org/2001/04/xmlenc#sha256"/>
        <DigestValue>GyyR84UYFfbFvVrs+ip9vPggIMAXC0nxkmeUVNsGxCc=</DigestValue>
      </Reference>
      <Reference URI="/xl/printerSettings/printerSettings27.bin?ContentType=application/vnd.openxmlformats-officedocument.spreadsheetml.printerSettings">
        <DigestMethod Algorithm="http://www.w3.org/2001/04/xmlenc#sha256"/>
        <DigestValue>GyyR84UYFfbFvVrs+ip9vPggIMAXC0nxkmeUVNsGxCc=</DigestValue>
      </Reference>
      <Reference URI="/xl/printerSettings/printerSettings28.bin?ContentType=application/vnd.openxmlformats-officedocument.spreadsheetml.printerSettings">
        <DigestMethod Algorithm="http://www.w3.org/2001/04/xmlenc#sha256"/>
        <DigestValue>ZVxXhJn6XmjT/m1Dw2UhwYZPVXYMSYE+DUFTlsgHV4s=</DigestValue>
      </Reference>
      <Reference URI="/xl/printerSettings/printerSettings29.bin?ContentType=application/vnd.openxmlformats-officedocument.spreadsheetml.printerSettings">
        <DigestMethod Algorithm="http://www.w3.org/2001/04/xmlenc#sha256"/>
        <DigestValue>ZVxXhJn6XmjT/m1Dw2UhwYZPVXYMSYE+DUFTlsgHV4s=</DigestValue>
      </Reference>
      <Reference URI="/xl/printerSettings/printerSettings3.bin?ContentType=application/vnd.openxmlformats-officedocument.spreadsheetml.printerSettings">
        <DigestMethod Algorithm="http://www.w3.org/2001/04/xmlenc#sha256"/>
        <DigestValue>aKO8XWThzgvGlTVSu23kX37OoqtKGS6PBUkmhsicI1Y=</DigestValue>
      </Reference>
      <Reference URI="/xl/printerSettings/printerSettings30.bin?ContentType=application/vnd.openxmlformats-officedocument.spreadsheetml.printerSettings">
        <DigestMethod Algorithm="http://www.w3.org/2001/04/xmlenc#sha256"/>
        <DigestValue>ZVxXhJn6XmjT/m1Dw2UhwYZPVXYMSYE+DUFTlsgHV4s=</DigestValue>
      </Reference>
      <Reference URI="/xl/printerSettings/printerSettings31.bin?ContentType=application/vnd.openxmlformats-officedocument.spreadsheetml.printerSettings">
        <DigestMethod Algorithm="http://www.w3.org/2001/04/xmlenc#sha256"/>
        <DigestValue>4a4n34P65VfRsgzjD4Ya7SLD1ryT94i9AulGP29/2mg=</DigestValue>
      </Reference>
      <Reference URI="/xl/printerSettings/printerSettings32.bin?ContentType=application/vnd.openxmlformats-officedocument.spreadsheetml.printerSettings">
        <DigestMethod Algorithm="http://www.w3.org/2001/04/xmlenc#sha256"/>
        <DigestValue>uEytLUZB2XUIlp4S1X1OrZfSDIJ97PEGHsjzk1VUV2A=</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aKO8XWThzgvGlTVSu23kX37OoqtKGS6PBUkmhsicI1Y=</DigestValue>
      </Reference>
      <Reference URI="/xl/printerSettings/printerSettings5.bin?ContentType=application/vnd.openxmlformats-officedocument.spreadsheetml.printerSettings">
        <DigestMethod Algorithm="http://www.w3.org/2001/04/xmlenc#sha256"/>
        <DigestValue>aKO8XWThzgvGlTVSu23kX37OoqtKGS6PBUkmhsicI1Y=</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u53lTs9QqFb4DEx5MGhtxT4rvt76a9ltPmfITJfuK/k=</DigestValue>
      </Reference>
      <Reference URI="/xl/printerSettings/printerSettings8.bin?ContentType=application/vnd.openxmlformats-officedocument.spreadsheetml.printerSettings">
        <DigestMethod Algorithm="http://www.w3.org/2001/04/xmlenc#sha256"/>
        <DigestValue>TRrCOIAvgyay9+dOHANtMRhI4Mlj24DaFIyKQoKcdPw=</DigestValue>
      </Reference>
      <Reference URI="/xl/printerSettings/printerSettings9.bin?ContentType=application/vnd.openxmlformats-officedocument.spreadsheetml.printerSettings">
        <DigestMethod Algorithm="http://www.w3.org/2001/04/xmlenc#sha256"/>
        <DigestValue>BCq9O5HHwm91X0cDGi4bjZg0oXnSgv7WGiCfkpesuIU=</DigestValue>
      </Reference>
      <Reference URI="/xl/sharedStrings.xml?ContentType=application/vnd.openxmlformats-officedocument.spreadsheetml.sharedStrings+xml">
        <DigestMethod Algorithm="http://www.w3.org/2001/04/xmlenc#sha256"/>
        <DigestValue>kgCtKpeH4whV9Lv4mbvLLIlqjXgXE1toN2/ppYaaOhk=</DigestValue>
      </Reference>
      <Reference URI="/xl/styles.xml?ContentType=application/vnd.openxmlformats-officedocument.spreadsheetml.styles+xml">
        <DigestMethod Algorithm="http://www.w3.org/2001/04/xmlenc#sha256"/>
        <DigestValue>1Sy4fXcvqxLE5ZGkOKTTY664opoIAV9gc49OMPgNTew=</DigestValue>
      </Reference>
      <Reference URI="/xl/theme/theme1.xml?ContentType=application/vnd.openxmlformats-officedocument.theme+xml">
        <DigestMethod Algorithm="http://www.w3.org/2001/04/xmlenc#sha256"/>
        <DigestValue>JNGnPKHKsPy6kmCp11/sNt3bmMqQkZWAeEqk2KQCTYU=</DigestValue>
      </Reference>
      <Reference URI="/xl/workbook.xml?ContentType=application/vnd.openxmlformats-officedocument.spreadsheetml.sheet.main+xml">
        <DigestMethod Algorithm="http://www.w3.org/2001/04/xmlenc#sha256"/>
        <DigestValue>zNKFT+hYycvxveedMuEn8wvhugnNOoKHhtxPPUrxKtA=</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L4Ai8+oeW+lFs8pLSaka9a8j+nCr9AAaiyWIpxDneLQ=</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iiI62456xgyBiH9I39OyDE+Qfvj84F4KrO+TyRZEP5g=</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O+cQMJQrJwN4z40NB8iNU3a+vlpI2K/jP5kkpiFrhgU=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H9OBxbd9aDHW1On7KlebJYx/UwO8TXqOdl1m5H1GKhQ=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cJsitK2teW8VPfLy8h24AKEWh9h7dnObslhrViN3fi4=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RYvNuPpMDc10dJQ5/7SUFGVZoSFhieruAw+zMKWzEWU=</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N+XJFggPcBCcbU/7XTPzyEL7buaVDWYpukZQ9YmDbmo=</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4LXK0cDvEQv66nO+gsuhUEgE4OipXQ8PQiDR9a3mVdU=</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MF+P3+e4DYa5wmyYRFc1IkIKe5JiXaR7aqADvKNhggU=</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bKhtrJyQMaCd5e2VfyrFo0HK6hbMLN32BHgzvH0fLec=</DigestValue>
      </Reference>
      <Reference URI="/xl/worksheets/sheet1.xml?ContentType=application/vnd.openxmlformats-officedocument.spreadsheetml.worksheet+xml">
        <DigestMethod Algorithm="http://www.w3.org/2001/04/xmlenc#sha256"/>
        <DigestValue>JNdu22ZIGrdqs66vChQGcQp2WzSu2VWb+MUQr9idzPc=</DigestValue>
      </Reference>
      <Reference URI="/xl/worksheets/sheet10.xml?ContentType=application/vnd.openxmlformats-officedocument.spreadsheetml.worksheet+xml">
        <DigestMethod Algorithm="http://www.w3.org/2001/04/xmlenc#sha256"/>
        <DigestValue>8MOtji8sIdqZfNq7QYfVTIBGbBJ0fdSDExMdVvhi7E0=</DigestValue>
      </Reference>
      <Reference URI="/xl/worksheets/sheet11.xml?ContentType=application/vnd.openxmlformats-officedocument.spreadsheetml.worksheet+xml">
        <DigestMethod Algorithm="http://www.w3.org/2001/04/xmlenc#sha256"/>
        <DigestValue>ZBDmmPV5CYn9k7bqTTStY7+UGx81Cqw2bdKzsSDLiA4=</DigestValue>
      </Reference>
      <Reference URI="/xl/worksheets/sheet12.xml?ContentType=application/vnd.openxmlformats-officedocument.spreadsheetml.worksheet+xml">
        <DigestMethod Algorithm="http://www.w3.org/2001/04/xmlenc#sha256"/>
        <DigestValue>Z4n6xZKO6YRK7KGvVOO1S9ldIkgDtjnSTebVr1kN4aM=</DigestValue>
      </Reference>
      <Reference URI="/xl/worksheets/sheet13.xml?ContentType=application/vnd.openxmlformats-officedocument.spreadsheetml.worksheet+xml">
        <DigestMethod Algorithm="http://www.w3.org/2001/04/xmlenc#sha256"/>
        <DigestValue>pSjGAnHq7flTTQ9PFJf5haDYRmL05XJ2sE3DcL9xayg=</DigestValue>
      </Reference>
      <Reference URI="/xl/worksheets/sheet14.xml?ContentType=application/vnd.openxmlformats-officedocument.spreadsheetml.worksheet+xml">
        <DigestMethod Algorithm="http://www.w3.org/2001/04/xmlenc#sha256"/>
        <DigestValue>eBiWKvUtubftCDMck/A7266Eg+LE3ZgIboCHnejekiQ=</DigestValue>
      </Reference>
      <Reference URI="/xl/worksheets/sheet15.xml?ContentType=application/vnd.openxmlformats-officedocument.spreadsheetml.worksheet+xml">
        <DigestMethod Algorithm="http://www.w3.org/2001/04/xmlenc#sha256"/>
        <DigestValue>q7usAa5VRlXWDOA9bWvgg/TAYi7rDKiSYiPO8mGAN78=</DigestValue>
      </Reference>
      <Reference URI="/xl/worksheets/sheet16.xml?ContentType=application/vnd.openxmlformats-officedocument.spreadsheetml.worksheet+xml">
        <DigestMethod Algorithm="http://www.w3.org/2001/04/xmlenc#sha256"/>
        <DigestValue>m9O/bno5s/p48snf3u3sKVf9H+HogYy/glTPfnLRGuk=</DigestValue>
      </Reference>
      <Reference URI="/xl/worksheets/sheet2.xml?ContentType=application/vnd.openxmlformats-officedocument.spreadsheetml.worksheet+xml">
        <DigestMethod Algorithm="http://www.w3.org/2001/04/xmlenc#sha256"/>
        <DigestValue>OYlo4ePN4hyyyHQIc1G5VsFA9A4/J5r0UsfhyXYZEsc=</DigestValue>
      </Reference>
      <Reference URI="/xl/worksheets/sheet3.xml?ContentType=application/vnd.openxmlformats-officedocument.spreadsheetml.worksheet+xml">
        <DigestMethod Algorithm="http://www.w3.org/2001/04/xmlenc#sha256"/>
        <DigestValue>VNKoBbO8mvKQfSksVG1S73z6+0zuOGtjjM+JTGIfoik=</DigestValue>
      </Reference>
      <Reference URI="/xl/worksheets/sheet4.xml?ContentType=application/vnd.openxmlformats-officedocument.spreadsheetml.worksheet+xml">
        <DigestMethod Algorithm="http://www.w3.org/2001/04/xmlenc#sha256"/>
        <DigestValue>JnTbmlC2BhFzVogcujHM5lRxn+4vWUdSDTTo8PeBngU=</DigestValue>
      </Reference>
      <Reference URI="/xl/worksheets/sheet5.xml?ContentType=application/vnd.openxmlformats-officedocument.spreadsheetml.worksheet+xml">
        <DigestMethod Algorithm="http://www.w3.org/2001/04/xmlenc#sha256"/>
        <DigestValue>njnzuahXK6kD/qufL+tRk+p9niZF/XqScaWtjiEv5MY=</DigestValue>
      </Reference>
      <Reference URI="/xl/worksheets/sheet6.xml?ContentType=application/vnd.openxmlformats-officedocument.spreadsheetml.worksheet+xml">
        <DigestMethod Algorithm="http://www.w3.org/2001/04/xmlenc#sha256"/>
        <DigestValue>/+vM7NUEpQPXaIg5lH7SsIKaFWEC57CgjInRE33gI8k=</DigestValue>
      </Reference>
      <Reference URI="/xl/worksheets/sheet7.xml?ContentType=application/vnd.openxmlformats-officedocument.spreadsheetml.worksheet+xml">
        <DigestMethod Algorithm="http://www.w3.org/2001/04/xmlenc#sha256"/>
        <DigestValue>22cO0b3bKiEchCuwvb/bivnmGqDkTA3EkcAlyBIYzUQ=</DigestValue>
      </Reference>
      <Reference URI="/xl/worksheets/sheet8.xml?ContentType=application/vnd.openxmlformats-officedocument.spreadsheetml.worksheet+xml">
        <DigestMethod Algorithm="http://www.w3.org/2001/04/xmlenc#sha256"/>
        <DigestValue>jrLXZ18tEPo2qk8dbeP6SJtRw+7EaGMgM8LsIc5Yn1A=</DigestValue>
      </Reference>
      <Reference URI="/xl/worksheets/sheet9.xml?ContentType=application/vnd.openxmlformats-officedocument.spreadsheetml.worksheet+xml">
        <DigestMethod Algorithm="http://www.w3.org/2001/04/xmlenc#sha256"/>
        <DigestValue>TBIQuZuN8u/OY1+xxBlYybR9WRMJ24UVFC03IOigzq8=</DigestValue>
      </Reference>
    </Manifest>
    <SignatureProperties>
      <SignatureProperty Id="idSignatureTime" Target="#idPackageSignature">
        <mdssi:SignatureTime xmlns:mdssi="http://schemas.openxmlformats.org/package/2006/digital-signature">
          <mdssi:Format>YYYY-MM-DDThh:mm:ssTZD</mdssi:Format>
          <mdssi:Value>2024-03-29T00:34:54Z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2024-03-29T00:34:54Z</xd:SigningTime>
          <xd:SigningCertificate>
            <xd:Cert>
              <xd:CertDigest>
                <DigestMethod Algorithm="http://www.w3.org/2001/04/xmlenc#sha256"/>
                <DigestValue>526kF7uvxdSRLc4WYEg7rXsV5ICNlQs6AeXNdov2GFM=</DigestValue>
              </xd:CertDigest>
              <xd:IssuerSerial>
                <X509IssuerName>C=PY, O=DOCUMENTA S.A., SERIALNUMBER=RUC80050172-1, CN=CA-DOCUMENTA S.A.</X509IssuerName>
                <X509SerialNumber>3433907957323493802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AUDITOR</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0DD76517F0D79419326DB40E29A0E6A" ma:contentTypeVersion="18" ma:contentTypeDescription="Crear nuevo documento." ma:contentTypeScope="" ma:versionID="f8336d18542d2d3cfd98bdc9c8052ebc">
  <xsd:schema xmlns:xsd="http://www.w3.org/2001/XMLSchema" xmlns:xs="http://www.w3.org/2001/XMLSchema" xmlns:p="http://schemas.microsoft.com/office/2006/metadata/properties" xmlns:ns2="dac293b5-4148-4f20-8f75-2b8848a1b457" xmlns:ns3="e22f4d1c-4a35-40b6-96d5-1a9c7e49af38" targetNamespace="http://schemas.microsoft.com/office/2006/metadata/properties" ma:root="true" ma:fieldsID="ea19d31282f13c683f9959a9c9abbfaf" ns2:_="" ns3:_="">
    <xsd:import namespace="dac293b5-4148-4f20-8f75-2b8848a1b457"/>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c293b5-4148-4f20-8f75-2b8848a1b4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70e97bc6-cb06-4325-887b-92c1d206ea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feeac11a-efde-4c4f-bb69-b6af8c8fa618}" ma:internalName="TaxCatchAll" ma:showField="CatchAllData" ma:web="e22f4d1c-4a35-40b6-96d5-1a9c7e49af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2f4d1c-4a35-40b6-96d5-1a9c7e49af38" xsi:nil="true"/>
    <lcf76f155ced4ddcb4097134ff3c332f xmlns="dac293b5-4148-4f20-8f75-2b8848a1b457">
      <Terms xmlns="http://schemas.microsoft.com/office/infopath/2007/PartnerControls"/>
    </lcf76f155ced4ddcb4097134ff3c332f>
  </documentManagement>
</p:properties>
</file>

<file path=customXml/item4.xml>��< ? x m l   v e r s i o n = " 1 . 0 "   e n c o d i n g = " u t f - 1 6 " ? > < P a r t M a p   x m l n s : x s i = " h t t p : / / w w w . w 3 . o r g / 2 0 0 1 / X M L S c h e m a - i n s t a n c e "   x m l n s : x s d = " h t t p : / / w w w . w 3 . o r g / 2 0 0 1 / X M L S c h e m a " >  
     < P a r t s >  
         < P a r t I t e m >  
             < P r o p e r t y N a m e > T B L i n k T y p e L i n k H i g h l i g h t < / P r o p e r t y N a m e >  
             < V a l u e > T r u e < / V a l u e >  
         < / P a r t I t e m >  
         < P a r t I t e m >  
             < P r o p e r t y N a m e > D A L i n k T y p e L i n k H i g h l i g h t < / P r o p e r t y N a m e >  
             < V a l u e > T r u e < / V a l u e >  
         < / P a r t I t e m >  
     < / P a r t s >  
 < / P a r t M a p > 
</file>

<file path=customXml/item5.xml><?xml version="1.0" encoding="utf-8"?>
<DAEMSEngagementItemInfo xmlns="http://schemas.microsoft.com/DAEMSEngagementItemInfoXML">
  <EngagementID>5000006718</EngagementID>
  <LogicalEMSServerID>-109903338106937214</LogicalEMSServerID>
  <WorkingPaperID>3844866605800000204</WorkingPaperID>
</DAEMSEngagementItemInfo>
</file>

<file path=customXml/itemProps1.xml><?xml version="1.0" encoding="utf-8"?>
<ds:datastoreItem xmlns:ds="http://schemas.openxmlformats.org/officeDocument/2006/customXml" ds:itemID="{61D6EF45-90EE-4F83-9519-89D8E40041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c293b5-4148-4f20-8f75-2b8848a1b457"/>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DA1D78-ACA7-4C71-AEF7-DCA530405BEB}">
  <ds:schemaRefs>
    <ds:schemaRef ds:uri="http://schemas.microsoft.com/sharepoint/v3/contenttype/forms"/>
  </ds:schemaRefs>
</ds:datastoreItem>
</file>

<file path=customXml/itemProps3.xml><?xml version="1.0" encoding="utf-8"?>
<ds:datastoreItem xmlns:ds="http://schemas.openxmlformats.org/officeDocument/2006/customXml" ds:itemID="{D7E69204-5CEA-4A5A-A950-A3CD899095E9}">
  <ds:schemaRefs>
    <ds:schemaRef ds:uri="http://schemas.microsoft.com/office/2006/metadata/properties"/>
    <ds:schemaRef ds:uri="http://www.w3.org/XML/1998/namespace"/>
    <ds:schemaRef ds:uri="e22f4d1c-4a35-40b6-96d5-1a9c7e49af38"/>
    <ds:schemaRef ds:uri="http://purl.org/dc/terms/"/>
    <ds:schemaRef ds:uri="dac293b5-4148-4f20-8f75-2b8848a1b457"/>
    <ds:schemaRef ds:uri="http://purl.org/dc/elements/1.1/"/>
    <ds:schemaRef ds:uri="http://schemas.microsoft.com/office/infopath/2007/PartnerControls"/>
    <ds:schemaRef ds:uri="http://schemas.microsoft.com/office/2006/documentManagement/types"/>
    <ds:schemaRef ds:uri="http://schemas.openxmlformats.org/package/2006/metadata/core-properties"/>
    <ds:schemaRef ds:uri="http://purl.org/dc/dcmitype/"/>
  </ds:schemaRefs>
</ds:datastoreItem>
</file>

<file path=customXml/itemProps4.xml><?xml version="1.0" encoding="utf-8"?>
<ds:datastoreItem xmlns:ds="http://schemas.openxmlformats.org/officeDocument/2006/customXml" ds:itemID="{ECFE7704-C340-4DDA-87D5-96389E4CEA75}">
  <ds:schemaRefs>
    <ds:schemaRef ds:uri="http://www.w3.org/2001/XMLSchema"/>
  </ds:schemaRefs>
</ds:datastoreItem>
</file>

<file path=customXml/itemProps5.xml><?xml version="1.0" encoding="utf-8"?>
<ds:datastoreItem xmlns:ds="http://schemas.openxmlformats.org/officeDocument/2006/customXml" ds:itemID="{8C7880CB-946F-46ED-A556-64DC966C8933}">
  <ds:schemaRefs>
    <ds:schemaRef ds:uri="http://schemas.microsoft.com/DAEMSEngagementItemInfoXM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8</vt:i4>
      </vt:variant>
    </vt:vector>
  </HeadingPairs>
  <TitlesOfParts>
    <vt:vector size="24" baseType="lpstr">
      <vt:lpstr>BG (2)</vt:lpstr>
      <vt:lpstr>ER (2)</vt:lpstr>
      <vt:lpstr>INDICE</vt:lpstr>
      <vt:lpstr>BG 2021</vt:lpstr>
      <vt:lpstr>ACTIVO NETO</vt:lpstr>
      <vt:lpstr>ESTADO DE INGRESOS Y EGRESOS</vt:lpstr>
      <vt:lpstr>FLUJO DE EFECTIVO</vt:lpstr>
      <vt:lpstr>CA EF</vt:lpstr>
      <vt:lpstr>VARIACION DEL ACTIVO NETO</vt:lpstr>
      <vt:lpstr>Nota 1 a Nota 3.5</vt:lpstr>
      <vt:lpstr>Clasificación</vt:lpstr>
      <vt:lpstr>Nota 3.6 a Nota 4.1</vt:lpstr>
      <vt:lpstr>Nota 4.2 a Nota 4.5</vt:lpstr>
      <vt:lpstr>Nota 5 a Nota 8</vt:lpstr>
      <vt:lpstr>Nota 9</vt:lpstr>
      <vt:lpstr>auxiliar inversiones</vt:lpstr>
      <vt:lpstr>'ACTIVO NETO'!Área_de_impresión</vt:lpstr>
      <vt:lpstr>'ESTADO DE INGRESOS Y EGRESOS'!Área_de_impresión</vt:lpstr>
      <vt:lpstr>'FLUJO DE EFECTIVO'!Área_de_impresión</vt:lpstr>
      <vt:lpstr>'Nota 1 a Nota 3.5'!Área_de_impresión</vt:lpstr>
      <vt:lpstr>'Nota 3.6 a Nota 4.1'!Área_de_impresión</vt:lpstr>
      <vt:lpstr>'Nota 4.2 a Nota 4.5'!Área_de_impresión</vt:lpstr>
      <vt:lpstr>'Nota 5 a Nota 8'!Área_de_impresión</vt:lpstr>
      <vt:lpstr>'VARIACION DEL ACTIVO NETO'!Área_de_impresión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Aller</dc:creator>
  <cp:lastModifiedBy>Adrián Acosta</cp:lastModifiedBy>
  <cp:lastPrinted>2021-04-22T15:24:54Z</cp:lastPrinted>
  <dcterms:created xsi:type="dcterms:W3CDTF">2016-08-27T16:35:25Z</dcterms:created>
  <dcterms:modified xsi:type="dcterms:W3CDTF">2024-03-27T23:46:08Z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2022-03-31T01:06:36Z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354e2423-a421-4503-89a2-cb8f38c5cb2c</vt:lpwstr>
  </property>
  <property fmtid="{D5CDD505-2E9C-101B-9397-08002B2CF9AE}" pid="8" name="MSIP_Label_ea60d57e-af5b-4752-ac57-3e4f28ca11dc_ContentBits">
    <vt:lpwstr>0</vt:lpwstr>
  </property>
  <property fmtid="{D5CDD505-2E9C-101B-9397-08002B2CF9AE}" pid="9" name="ContentTypeId">
    <vt:lpwstr>0x01010010DD76517F0D79419326DB40E29A0E6A</vt:lpwstr>
  </property>
</Properties>
</file>